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pinder/Library/Mobile Documents/com~apple~CloudDocs/TUCKEDito/Excel Reports/Blog Reports/"/>
    </mc:Choice>
  </mc:AlternateContent>
  <xr:revisionPtr revIDLastSave="0" documentId="8_{104FB792-D781-DC4C-8225-B5950C91F31A}" xr6:coauthVersionLast="47" xr6:coauthVersionMax="47" xr10:uidLastSave="{00000000-0000-0000-0000-000000000000}"/>
  <bookViews>
    <workbookView xWindow="0" yWindow="0" windowWidth="28800" windowHeight="18000" xr2:uid="{286A37B8-FA54-8342-AFE7-F9E420B23E48}"/>
  </bookViews>
  <sheets>
    <sheet name="Cost Charts" sheetId="2" r:id="rId1"/>
    <sheet name="Price Comparison" sheetId="1" r:id="rId2"/>
  </sheets>
  <externalReferences>
    <externalReference r:id="rId3"/>
  </externalReferences>
  <definedNames>
    <definedName name="Group">'[1]Data Validation'!$A$3:$A$21</definedName>
    <definedName name="UoM">'[1]Data Validation'!$L$3:$L$46</definedName>
  </definedNames>
  <calcPr calcId="181029"/>
  <pivotCaches>
    <pivotCache cacheId="175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0" i="1" l="1"/>
  <c r="K60" i="1" s="1"/>
  <c r="I60" i="1"/>
  <c r="H60" i="1"/>
  <c r="G60" i="1"/>
  <c r="C60" i="1"/>
  <c r="H59" i="1"/>
  <c r="G59" i="1"/>
  <c r="C59" i="1"/>
  <c r="J59" i="1" s="1"/>
  <c r="H58" i="1"/>
  <c r="G58" i="1"/>
  <c r="C58" i="1"/>
  <c r="J58" i="1" s="1"/>
  <c r="H57" i="1"/>
  <c r="G57" i="1"/>
  <c r="C57" i="1"/>
  <c r="J57" i="1" s="1"/>
  <c r="H56" i="1"/>
  <c r="G56" i="1"/>
  <c r="C56" i="1"/>
  <c r="J56" i="1" s="1"/>
  <c r="H55" i="1"/>
  <c r="G55" i="1"/>
  <c r="C55" i="1"/>
  <c r="J55" i="1" s="1"/>
  <c r="J54" i="1"/>
  <c r="I54" i="1"/>
  <c r="H54" i="1"/>
  <c r="G54" i="1"/>
  <c r="C54" i="1"/>
  <c r="J53" i="1"/>
  <c r="H53" i="1"/>
  <c r="G53" i="1"/>
  <c r="C53" i="1"/>
  <c r="I53" i="1" s="1"/>
  <c r="K52" i="1"/>
  <c r="I52" i="1"/>
  <c r="H52" i="1"/>
  <c r="G52" i="1"/>
  <c r="C52" i="1"/>
  <c r="J52" i="1" s="1"/>
  <c r="J51" i="1"/>
  <c r="H51" i="1"/>
  <c r="G51" i="1"/>
  <c r="C51" i="1"/>
  <c r="I51" i="1" s="1"/>
  <c r="H50" i="1"/>
  <c r="G50" i="1"/>
  <c r="C50" i="1"/>
  <c r="J50" i="1" s="1"/>
  <c r="H49" i="1"/>
  <c r="G49" i="1"/>
  <c r="C49" i="1"/>
  <c r="J48" i="1"/>
  <c r="H48" i="1"/>
  <c r="G48" i="1"/>
  <c r="C48" i="1"/>
  <c r="I48" i="1" s="1"/>
  <c r="H47" i="1"/>
  <c r="G47" i="1"/>
  <c r="C47" i="1"/>
  <c r="J46" i="1"/>
  <c r="I46" i="1"/>
  <c r="H46" i="1"/>
  <c r="G46" i="1"/>
  <c r="C46" i="1"/>
  <c r="J45" i="1"/>
  <c r="I45" i="1"/>
  <c r="H45" i="1"/>
  <c r="G45" i="1"/>
  <c r="C45" i="1"/>
  <c r="I44" i="1"/>
  <c r="H44" i="1"/>
  <c r="G44" i="1"/>
  <c r="C44" i="1"/>
  <c r="J44" i="1" s="1"/>
  <c r="J43" i="1"/>
  <c r="H43" i="1"/>
  <c r="G43" i="1"/>
  <c r="C43" i="1"/>
  <c r="I43" i="1" s="1"/>
  <c r="K43" i="1" s="1"/>
  <c r="H42" i="1"/>
  <c r="G42" i="1"/>
  <c r="C42" i="1"/>
  <c r="J42" i="1" s="1"/>
  <c r="H41" i="1"/>
  <c r="G41" i="1"/>
  <c r="C41" i="1"/>
  <c r="J40" i="1"/>
  <c r="H40" i="1"/>
  <c r="G40" i="1"/>
  <c r="C40" i="1"/>
  <c r="I40" i="1" s="1"/>
  <c r="H39" i="1"/>
  <c r="G39" i="1"/>
  <c r="C39" i="1"/>
  <c r="J38" i="1"/>
  <c r="I38" i="1"/>
  <c r="K38" i="1" s="1"/>
  <c r="H38" i="1"/>
  <c r="G38" i="1"/>
  <c r="C38" i="1"/>
  <c r="J37" i="1"/>
  <c r="K37" i="1" s="1"/>
  <c r="I37" i="1"/>
  <c r="H37" i="1"/>
  <c r="G37" i="1"/>
  <c r="C37" i="1"/>
  <c r="H36" i="1"/>
  <c r="G36" i="1"/>
  <c r="C36" i="1"/>
  <c r="J36" i="1" s="1"/>
  <c r="J35" i="1"/>
  <c r="H35" i="1"/>
  <c r="G35" i="1"/>
  <c r="C35" i="1"/>
  <c r="I35" i="1" s="1"/>
  <c r="H34" i="1"/>
  <c r="G34" i="1"/>
  <c r="C34" i="1"/>
  <c r="J34" i="1" s="1"/>
  <c r="H33" i="1"/>
  <c r="G33" i="1"/>
  <c r="C33" i="1"/>
  <c r="J33" i="1" s="1"/>
  <c r="J32" i="1"/>
  <c r="H32" i="1"/>
  <c r="G32" i="1"/>
  <c r="C32" i="1"/>
  <c r="I32" i="1" s="1"/>
  <c r="H31" i="1"/>
  <c r="G31" i="1"/>
  <c r="C31" i="1"/>
  <c r="J30" i="1"/>
  <c r="I30" i="1"/>
  <c r="K30" i="1" s="1"/>
  <c r="H30" i="1"/>
  <c r="G30" i="1"/>
  <c r="C30" i="1"/>
  <c r="J29" i="1"/>
  <c r="I29" i="1"/>
  <c r="H29" i="1"/>
  <c r="G29" i="1"/>
  <c r="C29" i="1"/>
  <c r="I28" i="1"/>
  <c r="H28" i="1"/>
  <c r="G28" i="1"/>
  <c r="C28" i="1"/>
  <c r="J28" i="1" s="1"/>
  <c r="J27" i="1"/>
  <c r="I27" i="1"/>
  <c r="H27" i="1"/>
  <c r="G27" i="1"/>
  <c r="C27" i="1"/>
  <c r="H26" i="1"/>
  <c r="G26" i="1"/>
  <c r="C26" i="1"/>
  <c r="J26" i="1" s="1"/>
  <c r="I25" i="1"/>
  <c r="K25" i="1" s="1"/>
  <c r="H25" i="1"/>
  <c r="G25" i="1"/>
  <c r="C25" i="1"/>
  <c r="J25" i="1" s="1"/>
  <c r="J24" i="1"/>
  <c r="H24" i="1"/>
  <c r="G24" i="1"/>
  <c r="C24" i="1"/>
  <c r="I24" i="1" s="1"/>
  <c r="H23" i="1"/>
  <c r="G23" i="1"/>
  <c r="C23" i="1"/>
  <c r="J22" i="1"/>
  <c r="I22" i="1"/>
  <c r="K22" i="1" s="1"/>
  <c r="H22" i="1"/>
  <c r="G22" i="1"/>
  <c r="C22" i="1"/>
  <c r="J21" i="1"/>
  <c r="I21" i="1"/>
  <c r="H21" i="1"/>
  <c r="G21" i="1"/>
  <c r="C21" i="1"/>
  <c r="H20" i="1"/>
  <c r="G20" i="1"/>
  <c r="C20" i="1"/>
  <c r="J20" i="1" s="1"/>
  <c r="J19" i="1"/>
  <c r="H19" i="1"/>
  <c r="G19" i="1"/>
  <c r="C19" i="1"/>
  <c r="I19" i="1" s="1"/>
  <c r="K19" i="1" s="1"/>
  <c r="H18" i="1"/>
  <c r="G18" i="1"/>
  <c r="C18" i="1"/>
  <c r="J18" i="1" s="1"/>
  <c r="H17" i="1"/>
  <c r="G17" i="1"/>
  <c r="C17" i="1"/>
  <c r="J17" i="1" s="1"/>
  <c r="J16" i="1"/>
  <c r="H16" i="1"/>
  <c r="G16" i="1"/>
  <c r="C16" i="1"/>
  <c r="I16" i="1" s="1"/>
  <c r="H15" i="1"/>
  <c r="G15" i="1"/>
  <c r="C15" i="1"/>
  <c r="J14" i="1"/>
  <c r="I14" i="1"/>
  <c r="K14" i="1" s="1"/>
  <c r="H14" i="1"/>
  <c r="G14" i="1"/>
  <c r="C14" i="1"/>
  <c r="J13" i="1"/>
  <c r="I13" i="1"/>
  <c r="H13" i="1"/>
  <c r="G13" i="1"/>
  <c r="C13" i="1"/>
  <c r="I12" i="1"/>
  <c r="K12" i="1" s="1"/>
  <c r="H12" i="1"/>
  <c r="G12" i="1"/>
  <c r="C12" i="1"/>
  <c r="J12" i="1" s="1"/>
  <c r="J11" i="1"/>
  <c r="H11" i="1"/>
  <c r="G11" i="1"/>
  <c r="C11" i="1"/>
  <c r="I11" i="1" s="1"/>
  <c r="K11" i="1" s="1"/>
  <c r="H10" i="1"/>
  <c r="G10" i="1"/>
  <c r="C10" i="1"/>
  <c r="J10" i="1" s="1"/>
  <c r="I9" i="1"/>
  <c r="K9" i="1" s="1"/>
  <c r="H9" i="1"/>
  <c r="G9" i="1"/>
  <c r="C9" i="1"/>
  <c r="J9" i="1" s="1"/>
  <c r="J8" i="1"/>
  <c r="H8" i="1"/>
  <c r="G8" i="1"/>
  <c r="C8" i="1"/>
  <c r="I8" i="1" s="1"/>
  <c r="H7" i="1"/>
  <c r="G7" i="1"/>
  <c r="C7" i="1"/>
  <c r="J6" i="1"/>
  <c r="I6" i="1"/>
  <c r="K6" i="1" s="1"/>
  <c r="H6" i="1"/>
  <c r="G6" i="1"/>
  <c r="C6" i="1"/>
  <c r="J5" i="1"/>
  <c r="I5" i="1"/>
  <c r="H5" i="1"/>
  <c r="G5" i="1"/>
  <c r="C5" i="1"/>
  <c r="H4" i="1"/>
  <c r="G4" i="1"/>
  <c r="C4" i="1"/>
  <c r="J4" i="1" s="1"/>
  <c r="J3" i="1"/>
  <c r="H3" i="1"/>
  <c r="G3" i="1"/>
  <c r="C3" i="1"/>
  <c r="I3" i="1" s="1"/>
  <c r="J31" i="1" l="1"/>
  <c r="I31" i="1"/>
  <c r="K48" i="1"/>
  <c r="K5" i="1"/>
  <c r="K3" i="1"/>
  <c r="J41" i="1"/>
  <c r="I41" i="1"/>
  <c r="K45" i="1"/>
  <c r="J15" i="1"/>
  <c r="I15" i="1"/>
  <c r="K51" i="1"/>
  <c r="K8" i="1"/>
  <c r="K24" i="1"/>
  <c r="K54" i="1"/>
  <c r="K44" i="1"/>
  <c r="K53" i="1"/>
  <c r="J7" i="1"/>
  <c r="I7" i="1"/>
  <c r="J23" i="1"/>
  <c r="I23" i="1"/>
  <c r="K16" i="1"/>
  <c r="I17" i="1"/>
  <c r="I20" i="1"/>
  <c r="K27" i="1"/>
  <c r="J39" i="1"/>
  <c r="I39" i="1"/>
  <c r="J47" i="1"/>
  <c r="I47" i="1"/>
  <c r="K40" i="1"/>
  <c r="K28" i="1"/>
  <c r="K46" i="1"/>
  <c r="I4" i="1"/>
  <c r="K32" i="1"/>
  <c r="I33" i="1"/>
  <c r="K35" i="1"/>
  <c r="I36" i="1"/>
  <c r="J49" i="1"/>
  <c r="I49" i="1"/>
  <c r="K13" i="1"/>
  <c r="K21" i="1"/>
  <c r="K29" i="1"/>
  <c r="I55" i="1"/>
  <c r="I56" i="1"/>
  <c r="I57" i="1"/>
  <c r="I58" i="1"/>
  <c r="I10" i="1"/>
  <c r="I18" i="1"/>
  <c r="I26" i="1"/>
  <c r="I34" i="1"/>
  <c r="I42" i="1"/>
  <c r="I50" i="1"/>
  <c r="I59" i="1"/>
  <c r="K57" i="1" l="1"/>
  <c r="K41" i="1"/>
  <c r="L41" i="1"/>
  <c r="L31" i="1"/>
  <c r="K31" i="1"/>
  <c r="L42" i="1"/>
  <c r="K42" i="1"/>
  <c r="K39" i="1"/>
  <c r="L34" i="1"/>
  <c r="K34" i="1"/>
  <c r="L15" i="1"/>
  <c r="K15" i="1"/>
  <c r="K26" i="1"/>
  <c r="K18" i="1"/>
  <c r="L59" i="1"/>
  <c r="K59" i="1"/>
  <c r="M47" i="1"/>
  <c r="L50" i="1"/>
  <c r="K50" i="1"/>
  <c r="K23" i="1"/>
  <c r="L36" i="1"/>
  <c r="K36" i="1"/>
  <c r="L4" i="1"/>
  <c r="K4" i="1"/>
  <c r="K10" i="1"/>
  <c r="L20" i="1"/>
  <c r="K20" i="1"/>
  <c r="L7" i="1"/>
  <c r="K7" i="1"/>
  <c r="K61" i="1" s="1"/>
  <c r="M61" i="1" s="1"/>
  <c r="N61" i="1" s="1"/>
  <c r="K49" i="1"/>
  <c r="I61" i="1"/>
  <c r="L39" i="1" s="1"/>
  <c r="L56" i="1"/>
  <c r="K56" i="1"/>
  <c r="L55" i="1"/>
  <c r="K55" i="1"/>
  <c r="K58" i="1"/>
  <c r="K33" i="1"/>
  <c r="L33" i="1"/>
  <c r="J61" i="1"/>
  <c r="L47" i="1"/>
  <c r="N47" i="1" s="1"/>
  <c r="K47" i="1"/>
  <c r="K17" i="1"/>
  <c r="N55" i="1" l="1"/>
  <c r="M18" i="1"/>
  <c r="M48" i="1"/>
  <c r="M16" i="1"/>
  <c r="M13" i="1"/>
  <c r="M21" i="1"/>
  <c r="M4" i="1"/>
  <c r="M51" i="1"/>
  <c r="M56" i="1"/>
  <c r="N56" i="1" s="1"/>
  <c r="M3" i="1"/>
  <c r="M53" i="1"/>
  <c r="M9" i="1"/>
  <c r="M11" i="1"/>
  <c r="M19" i="1"/>
  <c r="M46" i="1"/>
  <c r="M60" i="1"/>
  <c r="M29" i="1"/>
  <c r="M40" i="1"/>
  <c r="M59" i="1"/>
  <c r="N59" i="1" s="1"/>
  <c r="M20" i="1"/>
  <c r="N20" i="1" s="1"/>
  <c r="M52" i="1"/>
  <c r="M55" i="1"/>
  <c r="M24" i="1"/>
  <c r="M32" i="1"/>
  <c r="M8" i="1"/>
  <c r="M6" i="1"/>
  <c r="M28" i="1"/>
  <c r="M27" i="1"/>
  <c r="M50" i="1"/>
  <c r="N50" i="1" s="1"/>
  <c r="M30" i="1"/>
  <c r="M44" i="1"/>
  <c r="M26" i="1"/>
  <c r="M43" i="1"/>
  <c r="M38" i="1"/>
  <c r="M34" i="1"/>
  <c r="N34" i="1" s="1"/>
  <c r="M10" i="1"/>
  <c r="M57" i="1"/>
  <c r="M22" i="1"/>
  <c r="M12" i="1"/>
  <c r="M37" i="1"/>
  <c r="M42" i="1"/>
  <c r="N42" i="1" s="1"/>
  <c r="M17" i="1"/>
  <c r="M36" i="1"/>
  <c r="M14" i="1"/>
  <c r="M25" i="1"/>
  <c r="M35" i="1"/>
  <c r="M58" i="1"/>
  <c r="M5" i="1"/>
  <c r="M45" i="1"/>
  <c r="M33" i="1"/>
  <c r="N33" i="1" s="1"/>
  <c r="M54" i="1"/>
  <c r="N36" i="1"/>
  <c r="M7" i="1"/>
  <c r="L49" i="1"/>
  <c r="N49" i="1" s="1"/>
  <c r="L10" i="1"/>
  <c r="M39" i="1"/>
  <c r="N39" i="1" s="1"/>
  <c r="L18" i="1"/>
  <c r="N18" i="1" s="1"/>
  <c r="M49" i="1"/>
  <c r="L17" i="1"/>
  <c r="L58" i="1"/>
  <c r="N58" i="1" s="1"/>
  <c r="M23" i="1"/>
  <c r="M41" i="1"/>
  <c r="N41" i="1" s="1"/>
  <c r="N4" i="1"/>
  <c r="N7" i="1"/>
  <c r="N31" i="1"/>
  <c r="L27" i="1"/>
  <c r="L51" i="1"/>
  <c r="N51" i="1" s="1"/>
  <c r="L35" i="1"/>
  <c r="N35" i="1" s="1"/>
  <c r="L19" i="1"/>
  <c r="N19" i="1" s="1"/>
  <c r="L30" i="1"/>
  <c r="N30" i="1" s="1"/>
  <c r="L14" i="1"/>
  <c r="L48" i="1"/>
  <c r="L52" i="1"/>
  <c r="N52" i="1" s="1"/>
  <c r="L6" i="1"/>
  <c r="L9" i="1"/>
  <c r="L38" i="1"/>
  <c r="N38" i="1" s="1"/>
  <c r="L28" i="1"/>
  <c r="N28" i="1" s="1"/>
  <c r="L53" i="1"/>
  <c r="N53" i="1" s="1"/>
  <c r="L40" i="1"/>
  <c r="L44" i="1"/>
  <c r="L54" i="1"/>
  <c r="L8" i="1"/>
  <c r="L21" i="1"/>
  <c r="N21" i="1" s="1"/>
  <c r="L13" i="1"/>
  <c r="N13" i="1" s="1"/>
  <c r="L22" i="1"/>
  <c r="N22" i="1" s="1"/>
  <c r="L25" i="1"/>
  <c r="N25" i="1" s="1"/>
  <c r="L24" i="1"/>
  <c r="L45" i="1"/>
  <c r="L29" i="1"/>
  <c r="L46" i="1"/>
  <c r="N46" i="1" s="1"/>
  <c r="L32" i="1"/>
  <c r="N32" i="1" s="1"/>
  <c r="L5" i="1"/>
  <c r="N5" i="1" s="1"/>
  <c r="L3" i="1"/>
  <c r="N3" i="1" s="1"/>
  <c r="L12" i="1"/>
  <c r="N12" i="1" s="1"/>
  <c r="L60" i="1"/>
  <c r="L37" i="1"/>
  <c r="L16" i="1"/>
  <c r="L43" i="1"/>
  <c r="L11" i="1"/>
  <c r="N11" i="1" s="1"/>
  <c r="L23" i="1"/>
  <c r="N23" i="1" s="1"/>
  <c r="M31" i="1"/>
  <c r="M15" i="1"/>
  <c r="N15" i="1" s="1"/>
  <c r="L26" i="1"/>
  <c r="L57" i="1"/>
  <c r="N57" i="1" s="1"/>
  <c r="N27" i="1" l="1"/>
  <c r="N29" i="1"/>
  <c r="N10" i="1"/>
  <c r="N43" i="1"/>
  <c r="N6" i="1"/>
  <c r="N16" i="1"/>
  <c r="N44" i="1"/>
  <c r="N17" i="1"/>
  <c r="N9" i="1"/>
  <c r="N8" i="1"/>
  <c r="N54" i="1"/>
  <c r="N37" i="1"/>
  <c r="N45" i="1"/>
  <c r="N48" i="1"/>
  <c r="N26" i="1"/>
  <c r="N60" i="1"/>
  <c r="N24" i="1"/>
  <c r="N40" i="1"/>
  <c r="N14" i="1"/>
</calcChain>
</file>

<file path=xl/sharedStrings.xml><?xml version="1.0" encoding="utf-8"?>
<sst xmlns="http://schemas.openxmlformats.org/spreadsheetml/2006/main" count="223" uniqueCount="93">
  <si>
    <t>Item</t>
  </si>
  <si>
    <t>Sub group</t>
  </si>
  <si>
    <t>Units for this Week's menu</t>
  </si>
  <si>
    <t>Unit</t>
  </si>
  <si>
    <t>3/15/22 Price Per unit</t>
  </si>
  <si>
    <t>9/21/21 Price Per unit</t>
  </si>
  <si>
    <t>% Increase</t>
  </si>
  <si>
    <t>3/15/22 Menu Cost</t>
  </si>
  <si>
    <t>9/21/21 Menu Cost</t>
  </si>
  <si>
    <t>$ Increase</t>
  </si>
  <si>
    <t>3/15/22 Menu Cost % of Total</t>
  </si>
  <si>
    <t>9/21/21 Menu Cost % of Total</t>
  </si>
  <si>
    <t>% of Total Increase</t>
  </si>
  <si>
    <t>Black Beans</t>
  </si>
  <si>
    <t>Canned</t>
  </si>
  <si>
    <t>fl oz</t>
  </si>
  <si>
    <t>Chipotle Peppers, Canned</t>
  </si>
  <si>
    <t>Honey</t>
  </si>
  <si>
    <t>Milk, Condensed</t>
  </si>
  <si>
    <t>Pineapple, Canned</t>
  </si>
  <si>
    <t>Tomato Paste</t>
  </si>
  <si>
    <t>Cheese, Mexican Blend</t>
  </si>
  <si>
    <t>Dairy</t>
  </si>
  <si>
    <t>lb</t>
  </si>
  <si>
    <t>Cream Cheese</t>
  </si>
  <si>
    <t>Egg Whites</t>
  </si>
  <si>
    <t>Sour Cream</t>
  </si>
  <si>
    <t>oz</t>
  </si>
  <si>
    <t>Apple Cider Vinegar</t>
  </si>
  <si>
    <t>Lard/oil</t>
  </si>
  <si>
    <t>N/A</t>
  </si>
  <si>
    <t>Mayonaise</t>
  </si>
  <si>
    <t>Olive Oil</t>
  </si>
  <si>
    <t>Vinegar</t>
  </si>
  <si>
    <t>Chicken, Breast</t>
  </si>
  <si>
    <t>Meat</t>
  </si>
  <si>
    <t>Ground Beef</t>
  </si>
  <si>
    <t>Pork, Butt (Bone in)</t>
  </si>
  <si>
    <t>Cilantro, fresh</t>
  </si>
  <si>
    <t>Produce</t>
  </si>
  <si>
    <t>ea</t>
  </si>
  <si>
    <t>Lemon</t>
  </si>
  <si>
    <t>Lime</t>
  </si>
  <si>
    <t>Lime juice</t>
  </si>
  <si>
    <t>Onion, Red</t>
  </si>
  <si>
    <t>Onion, White</t>
  </si>
  <si>
    <t>Orange</t>
  </si>
  <si>
    <t>Pepper, Green</t>
  </si>
  <si>
    <t>Pepper, Habenero</t>
  </si>
  <si>
    <t>Pepper, Jalepeno</t>
  </si>
  <si>
    <t>Pepper, Poblano</t>
  </si>
  <si>
    <t>Pepper, Red</t>
  </si>
  <si>
    <t>Pepper, Serrano</t>
  </si>
  <si>
    <t>Tomatillo</t>
  </si>
  <si>
    <t>Tomatoes, Red Plum</t>
  </si>
  <si>
    <t>BBQ Sauce</t>
  </si>
  <si>
    <t>Sauce</t>
  </si>
  <si>
    <t>Enchilada Sauce</t>
  </si>
  <si>
    <t>Hot Sauce</t>
  </si>
  <si>
    <t>Ketchup</t>
  </si>
  <si>
    <t>Liquid Smoke, Hickory</t>
  </si>
  <si>
    <t>Ranch</t>
  </si>
  <si>
    <t>Soy Sauce</t>
  </si>
  <si>
    <t>Sriracha Sauce</t>
  </si>
  <si>
    <t>Adobo Seasoning</t>
  </si>
  <si>
    <t>Spice</t>
  </si>
  <si>
    <t>Bay Leaves</t>
  </si>
  <si>
    <t>Chili Powder</t>
  </si>
  <si>
    <t>Chipotle Seasoning</t>
  </si>
  <si>
    <t>Cilantro, Dried</t>
  </si>
  <si>
    <t>Cloves, ground</t>
  </si>
  <si>
    <t>Cumin Powder</t>
  </si>
  <si>
    <t>Garlic Powder</t>
  </si>
  <si>
    <t>Garlic, Cloves</t>
  </si>
  <si>
    <t>clove</t>
  </si>
  <si>
    <t>Onion Powder</t>
  </si>
  <si>
    <t>Oregano</t>
  </si>
  <si>
    <t>Paprika</t>
  </si>
  <si>
    <t>Pepper</t>
  </si>
  <si>
    <t>Salt</t>
  </si>
  <si>
    <t>Sugar, Brown</t>
  </si>
  <si>
    <t>Tortilla, Enchilada Style</t>
  </si>
  <si>
    <t>Tortilla</t>
  </si>
  <si>
    <t>White Rice</t>
  </si>
  <si>
    <t>3lb Natural Eco-Kraft Paper Food Tray</t>
  </si>
  <si>
    <t>Packaging</t>
  </si>
  <si>
    <t>tray</t>
  </si>
  <si>
    <t>This shows how each category has increased over the last 6 months</t>
  </si>
  <si>
    <t>This shows our costs broken down by category</t>
  </si>
  <si>
    <t>Row Labels</t>
  </si>
  <si>
    <t>Average of % Increase</t>
  </si>
  <si>
    <t>% of Total Cost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</si>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</sst>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10" fontId="0" fillId="0" borderId="0" xfId="2" applyNumberFormat="1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0" fontId="0" fillId="0" borderId="0" xfId="2" applyNumberFormat="1" applyFont="1" applyAlignment="1">
      <alignment horizontal="center"/>
    </xf>
    <xf numFmtId="17" fontId="2" fillId="0" borderId="1" xfId="3" applyNumberFormat="1" applyBorder="1"/>
    <xf numFmtId="164" fontId="2" fillId="0" borderId="2" xfId="3" applyNumberFormat="1" applyBorder="1" applyAlignment="1" applyProtection="1">
      <alignment horizontal="left"/>
      <protection locked="0"/>
    </xf>
    <xf numFmtId="2" fontId="2" fillId="0" borderId="0" xfId="3" applyNumberFormat="1" applyAlignment="1" applyProtection="1">
      <alignment horizontal="left"/>
      <protection locked="0"/>
    </xf>
    <xf numFmtId="44" fontId="0" fillId="0" borderId="0" xfId="1" applyFont="1"/>
    <xf numFmtId="165" fontId="0" fillId="0" borderId="0" xfId="2" applyNumberFormat="1" applyFont="1"/>
    <xf numFmtId="44" fontId="0" fillId="0" borderId="0" xfId="0" applyNumberFormat="1"/>
    <xf numFmtId="164" fontId="2" fillId="0" borderId="3" xfId="3" applyNumberForma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pivotButton="1"/>
  </cellXfs>
  <cellStyles count="4">
    <cellStyle name="Currency" xfId="1" builtinId="4"/>
    <cellStyle name="Normal" xfId="0" builtinId="0"/>
    <cellStyle name="Normal_Inventory" xfId="3" xr:uid="{6148C3F8-2542-3D4B-B72F-F33CB8917193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Cost</a:t>
            </a:r>
            <a:r>
              <a:rPr lang="en-US" baseline="0"/>
              <a:t> Increase Over 6 Months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rgbClr val="92D050"/>
          </a:solidFill>
          <a:ln>
            <a:noFill/>
          </a:ln>
          <a:effectLst/>
        </c:spPr>
      </c:pivotFmt>
      <c:pivotFmt>
        <c:idx val="5"/>
        <c:spPr>
          <a:solidFill>
            <a:srgbClr val="FF0000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rgbClr val="FFFF00"/>
          </a:solidFill>
          <a:ln>
            <a:noFill/>
          </a:ln>
          <a:effectLst/>
        </c:spPr>
      </c:pivotFmt>
      <c:pivotFmt>
        <c:idx val="8"/>
        <c:spPr>
          <a:solidFill>
            <a:srgbClr val="7030A0"/>
          </a:solidFill>
          <a:ln>
            <a:noFill/>
          </a:ln>
          <a:effectLst/>
        </c:spPr>
      </c:pivotFmt>
      <c:pivotFmt>
        <c:idx val="9"/>
        <c:spPr>
          <a:solidFill>
            <a:srgbClr val="00B0F0"/>
          </a:solidFill>
          <a:ln>
            <a:noFill/>
          </a:ln>
          <a:effectLst/>
        </c:spPr>
      </c:pivotFmt>
      <c:pivotFmt>
        <c:idx val="10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73-4A46-8CE2-1D0C4298795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73-4A46-8CE2-1D0C42987959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73-4A46-8CE2-1D0C4298795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73-4A46-8CE2-1D0C4298795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773-4A46-8CE2-1D0C42987959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773-4A46-8CE2-1D0C42987959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773-4A46-8CE2-1D0C42987959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773-4A46-8CE2-1D0C42987959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773-4A46-8CE2-1D0C42987959}"/>
              </c:ext>
            </c:extLst>
          </c:dPt>
          <c:cat>
            <c:strLit>
              <c:ptCount val="9"/>
              <c:pt idx="0">
                <c:v>Canned</c:v>
              </c:pt>
              <c:pt idx="1">
                <c:v>Dairy</c:v>
              </c:pt>
              <c:pt idx="2">
                <c:v>Lard/oil</c:v>
              </c:pt>
              <c:pt idx="3">
                <c:v>Meat</c:v>
              </c:pt>
              <c:pt idx="4">
                <c:v>Packaging</c:v>
              </c:pt>
              <c:pt idx="5">
                <c:v>Produce</c:v>
              </c:pt>
              <c:pt idx="6">
                <c:v>Sauce</c:v>
              </c:pt>
              <c:pt idx="7">
                <c:v>Spice</c:v>
              </c:pt>
              <c:pt idx="8">
                <c:v>Tortilla</c:v>
              </c:pt>
            </c:strLit>
          </c:cat>
          <c:val>
            <c:numLit>
              <c:formatCode>General</c:formatCode>
              <c:ptCount val="9"/>
              <c:pt idx="0">
                <c:v>0.16407349769377177</c:v>
              </c:pt>
              <c:pt idx="1">
                <c:v>0.18359954433131284</c:v>
              </c:pt>
              <c:pt idx="2">
                <c:v>3.3590099509304479E-2</c:v>
              </c:pt>
              <c:pt idx="3">
                <c:v>7.6155008635578572E-2</c:v>
              </c:pt>
              <c:pt idx="4">
                <c:v>0.5</c:v>
              </c:pt>
              <c:pt idx="5">
                <c:v>0.13763777291738613</c:v>
              </c:pt>
              <c:pt idx="6">
                <c:v>0.11626683521873345</c:v>
              </c:pt>
              <c:pt idx="7">
                <c:v>7.2190570661854081E-2</c:v>
              </c:pt>
              <c:pt idx="8">
                <c:v>0.12663755458515286</c:v>
              </c:pt>
            </c:numLit>
          </c:val>
          <c:extLst>
            <c:ext xmlns:c16="http://schemas.microsoft.com/office/drawing/2014/chart" uri="{C3380CC4-5D6E-409C-BE32-E72D297353CC}">
              <c16:uniqueId val="{00000012-C773-4A46-8CE2-1D0C4298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57865712"/>
        <c:axId val="1648980112"/>
      </c:barChart>
      <c:catAx>
        <c:axId val="175786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980112"/>
        <c:crosses val="autoZero"/>
        <c:auto val="1"/>
        <c:lblAlgn val="ctr"/>
        <c:lblOffset val="100"/>
        <c:noMultiLvlLbl val="0"/>
      </c:catAx>
      <c:valAx>
        <c:axId val="164898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86571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of Total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>
              <a:lumMod val="5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8809946714032625E-3"/>
              <c:y val="2.26300795315158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7.548845470692718E-2"/>
                  <c:h val="7.6005025125628137E-2"/>
                </c:manualLayout>
              </c15:layout>
            </c:ext>
          </c:extLst>
        </c:dLbl>
      </c:pivotFmt>
      <c:pivotFmt>
        <c:idx val="2"/>
        <c:spPr>
          <a:solidFill>
            <a:srgbClr val="00B0F0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rgbClr val="7030A0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3">
              <a:lumMod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rgbClr val="92D050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rgbClr val="FF0000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bg2">
              <a:lumMod val="9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rgbClr val="FFFF00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48-C84B-BB01-526027FC571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48-C84B-BB01-526027FC571B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48-C84B-BB01-526027FC571B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48-C84B-BB01-526027FC571B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48-C84B-BB01-526027FC571B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F48-C84B-BB01-526027FC571B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F48-C84B-BB01-526027FC571B}"/>
              </c:ext>
            </c:extLst>
          </c:dPt>
          <c:dPt>
            <c:idx val="7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F48-C84B-BB01-526027FC571B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F48-C84B-BB01-526027FC571B}"/>
              </c:ext>
            </c:extLst>
          </c:dPt>
          <c:dLbls>
            <c:dLbl>
              <c:idx val="0"/>
              <c:layout>
                <c:manualLayout>
                  <c:x val="-8.8809946714032625E-3"/>
                  <c:y val="2.26300795315158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48845470692718E-2"/>
                      <c:h val="7.60050251256281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F48-C84B-BB01-526027FC5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Canned</c:v>
              </c:pt>
              <c:pt idx="1">
                <c:v>Dairy</c:v>
              </c:pt>
              <c:pt idx="2">
                <c:v>Lard/oil</c:v>
              </c:pt>
              <c:pt idx="3">
                <c:v>Meat</c:v>
              </c:pt>
              <c:pt idx="4">
                <c:v>Packaging</c:v>
              </c:pt>
              <c:pt idx="5">
                <c:v>Produce</c:v>
              </c:pt>
              <c:pt idx="6">
                <c:v>Sauce</c:v>
              </c:pt>
              <c:pt idx="7">
                <c:v>Spice</c:v>
              </c:pt>
              <c:pt idx="8">
                <c:v>Tortilla</c:v>
              </c:pt>
            </c:strLit>
          </c:cat>
          <c:val>
            <c:numLit>
              <c:formatCode>General</c:formatCode>
              <c:ptCount val="9"/>
              <c:pt idx="0">
                <c:v>5.0365579421014807E-2</c:v>
              </c:pt>
              <c:pt idx="1">
                <c:v>0.10037712395505323</c:v>
              </c:pt>
              <c:pt idx="2">
                <c:v>2.3241805545207071E-2</c:v>
              </c:pt>
              <c:pt idx="3">
                <c:v>0.34571559666224394</c:v>
              </c:pt>
              <c:pt idx="4">
                <c:v>2.6723613243699498E-2</c:v>
              </c:pt>
              <c:pt idx="5">
                <c:v>0.114648125662422</c:v>
              </c:pt>
              <c:pt idx="6">
                <c:v>4.8479602589242207E-2</c:v>
              </c:pt>
              <c:pt idx="7">
                <c:v>3.8480335704111066E-2</c:v>
              </c:pt>
              <c:pt idx="8">
                <c:v>0.25196821721700635</c:v>
              </c:pt>
            </c:numLit>
          </c:val>
          <c:extLst>
            <c:ext xmlns:c16="http://schemas.microsoft.com/office/drawing/2014/chart" uri="{C3380CC4-5D6E-409C-BE32-E72D297353CC}">
              <c16:uniqueId val="{00000012-7F48-C84B-BB01-526027FC5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69965240831384"/>
          <c:y val="0.25812052387923873"/>
          <c:w val="0.21948953678087538"/>
          <c:h val="0.46639714319629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63500</xdr:rowOff>
    </xdr:from>
    <xdr:to>
      <xdr:col>6</xdr:col>
      <xdr:colOff>800100</xdr:colOff>
      <xdr:row>39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5D7F4A-D7EB-8346-864C-960012B1B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800100</xdr:colOff>
      <xdr:row>13</xdr:row>
      <xdr:rowOff>63500</xdr:rowOff>
    </xdr:from>
    <xdr:to>
      <xdr:col>14</xdr:col>
      <xdr:colOff>647700</xdr:colOff>
      <xdr:row>39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EC68D9-C352-D647-9591-7A673463C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mespinder/Library/Mobile%20Documents/com~apple~CloudDocs/TUCKEDito/Excel%20Reports/Weekly%20Reports/Recipe_Invento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  <sheetName val="Trays_Manual Adjustment"/>
      <sheetName val="Actual Production"/>
      <sheetName val="Menu-Summary"/>
      <sheetName val="Sheet2"/>
      <sheetName val="Menu Items"/>
      <sheetName val="Batch"/>
      <sheetName val="Batch_Side"/>
      <sheetName val="Master Inventory"/>
      <sheetName val="Materials List"/>
      <sheetName val="Materials Purchased Archive"/>
      <sheetName val="Price Comparison"/>
      <sheetName val="Cost Charts"/>
      <sheetName val="Taquito Inventory"/>
      <sheetName val="Weights"/>
      <sheetName val="KitchenSupplies&amp;Packaging"/>
    </sheetNames>
    <sheetDataSet>
      <sheetData sheetId="0">
        <row r="3">
          <cell r="A3" t="str">
            <v>Menu_Item</v>
          </cell>
          <cell r="L3" t="str">
            <v>bottle</v>
          </cell>
        </row>
        <row r="4">
          <cell r="A4" t="str">
            <v>Raw_Material</v>
          </cell>
          <cell r="L4" t="str">
            <v>case</v>
          </cell>
        </row>
        <row r="5">
          <cell r="A5" t="str">
            <v>Batch</v>
          </cell>
          <cell r="L5" t="str">
            <v>doz.</v>
          </cell>
        </row>
        <row r="6">
          <cell r="A6" t="str">
            <v>Batch_Side</v>
          </cell>
          <cell r="L6" t="str">
            <v>ea</v>
          </cell>
        </row>
        <row r="7">
          <cell r="A7" t="str">
            <v>Menu_Item_Raw_Material</v>
          </cell>
          <cell r="L7" t="str">
            <v>fl oz.</v>
          </cell>
        </row>
        <row r="8">
          <cell r="L8" t="str">
            <v>gal.</v>
          </cell>
        </row>
        <row r="9">
          <cell r="L9" t="str">
            <v>lb</v>
          </cell>
        </row>
        <row r="10">
          <cell r="L10" t="str">
            <v>oz.</v>
          </cell>
        </row>
        <row r="11">
          <cell r="L11" t="str">
            <v>pt.</v>
          </cell>
        </row>
        <row r="12">
          <cell r="L12" t="str">
            <v>qt.</v>
          </cell>
        </row>
        <row r="13">
          <cell r="L13" t="str">
            <v>tbsp.</v>
          </cell>
        </row>
        <row r="14">
          <cell r="L14" t="str">
            <v>tsp.</v>
          </cell>
        </row>
        <row r="15">
          <cell r="L15" t="str">
            <v>pack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K1" t="str">
            <v>Manual Entry</v>
          </cell>
          <cell r="L1" t="str">
            <v>Manual Entry</v>
          </cell>
          <cell r="M1" t="str">
            <v>Manual Entry</v>
          </cell>
          <cell r="N1" t="str">
            <v>Manual Entry</v>
          </cell>
          <cell r="O1" t="str">
            <v>Manual Entry</v>
          </cell>
          <cell r="Q1" t="str">
            <v>USE</v>
          </cell>
          <cell r="V1" t="str">
            <v>Manual Entry</v>
          </cell>
          <cell r="W1" t="str">
            <v>Current Inventory</v>
          </cell>
          <cell r="AA1" t="str">
            <v>Needed for Current Production</v>
          </cell>
        </row>
        <row r="2">
          <cell r="B2" t="str">
            <v>Item</v>
          </cell>
          <cell r="C2" t="str">
            <v>Group</v>
          </cell>
          <cell r="D2" t="str">
            <v>Sub Group</v>
          </cell>
          <cell r="E2" t="str">
            <v>Supplier</v>
          </cell>
          <cell r="F2" t="str">
            <v>Casepack Size</v>
          </cell>
          <cell r="G2" t="str">
            <v>Shelf Life (days)</v>
          </cell>
          <cell r="H2" t="str">
            <v>Order Frequency</v>
          </cell>
          <cell r="I2" t="str">
            <v>Storage
 Area</v>
          </cell>
          <cell r="J2" t="str">
            <v>Storage Container</v>
          </cell>
          <cell r="K2" t="str">
            <v>Purchase Quantity</v>
          </cell>
          <cell r="L2" t="str">
            <v>Purchase Unit</v>
          </cell>
          <cell r="M2" t="str">
            <v>Purchase Price</v>
          </cell>
          <cell r="N2" t="str">
            <v>Dividing Unit</v>
          </cell>
          <cell r="O2" t="str">
            <v>Unit of Measure (UoM)</v>
          </cell>
          <cell r="P2" t="str">
            <v>Price Per Conversion Unit (3)</v>
          </cell>
          <cell r="Q2" t="str">
            <v>Unit Quantity</v>
          </cell>
          <cell r="R2" t="str">
            <v>Unit (Uom)</v>
          </cell>
          <cell r="S2" t="str">
            <v>Price Per Unit (USE)</v>
          </cell>
          <cell r="T2" t="str">
            <v>Yield</v>
          </cell>
          <cell r="U2" t="str">
            <v>Edible Portion $ / Unit</v>
          </cell>
          <cell r="V2" t="str">
            <v>Last Inventory Update</v>
          </cell>
          <cell r="W2" t="str">
            <v>Current Inventory (UoM)</v>
          </cell>
          <cell r="X2" t="str">
            <v>Unit (UoM)</v>
          </cell>
          <cell r="Y2" t="str">
            <v>Current Inventory (Purchase Quantity)</v>
          </cell>
          <cell r="Z2" t="str">
            <v>Unit (Purchase Quantity)</v>
          </cell>
          <cell r="AA2" t="str">
            <v>Quantity Needed for This Week's Menu (UoM)</v>
          </cell>
          <cell r="AB2" t="str">
            <v>Unit (UoM)</v>
          </cell>
          <cell r="AC2" t="str">
            <v>Quantity Needed for This Week's Menu (Purchase Quantity)</v>
          </cell>
          <cell r="AD2" t="str">
            <v>Unit (Purchase Quantity)</v>
          </cell>
        </row>
        <row r="3">
          <cell r="B3" t="str">
            <v>Carnitas, Batch</v>
          </cell>
          <cell r="C3" t="str">
            <v>Batch</v>
          </cell>
          <cell r="D3" t="str">
            <v>Meat</v>
          </cell>
          <cell r="E3" t="str">
            <v>TUCKEDito</v>
          </cell>
          <cell r="G3">
            <v>4</v>
          </cell>
          <cell r="I3" t="str">
            <v>Refrigerator</v>
          </cell>
          <cell r="P3">
            <v>0</v>
          </cell>
          <cell r="Q3" t="str">
            <v xml:space="preserve"> </v>
          </cell>
          <cell r="R3" t="str">
            <v>lb</v>
          </cell>
          <cell r="S3">
            <v>5.6061659059006139</v>
          </cell>
          <cell r="T3">
            <v>1</v>
          </cell>
          <cell r="U3">
            <v>5.6061659059006139</v>
          </cell>
          <cell r="W3">
            <v>0</v>
          </cell>
          <cell r="X3" t="str">
            <v>lb</v>
          </cell>
          <cell r="Z3">
            <v>0</v>
          </cell>
          <cell r="AA3">
            <v>60.366</v>
          </cell>
          <cell r="AB3" t="str">
            <v>lb</v>
          </cell>
          <cell r="AC3" t="str">
            <v>No Dividing Unit</v>
          </cell>
          <cell r="AD3">
            <v>0</v>
          </cell>
        </row>
        <row r="4">
          <cell r="B4" t="str">
            <v>Chicken, Batch</v>
          </cell>
          <cell r="C4" t="str">
            <v>Batch</v>
          </cell>
          <cell r="D4" t="str">
            <v>Meat</v>
          </cell>
          <cell r="E4" t="str">
            <v>TUCKEDito</v>
          </cell>
          <cell r="G4">
            <v>4</v>
          </cell>
          <cell r="I4" t="str">
            <v>Refrigerator</v>
          </cell>
          <cell r="P4">
            <v>0</v>
          </cell>
          <cell r="Q4" t="str">
            <v xml:space="preserve"> </v>
          </cell>
          <cell r="R4" t="str">
            <v>lb</v>
          </cell>
          <cell r="S4">
            <v>3.2923034953401662</v>
          </cell>
          <cell r="T4">
            <v>1</v>
          </cell>
          <cell r="U4">
            <v>3.2923034953401662</v>
          </cell>
          <cell r="W4">
            <v>0</v>
          </cell>
          <cell r="X4" t="str">
            <v>lb</v>
          </cell>
          <cell r="Y4">
            <v>54.73</v>
          </cell>
          <cell r="Z4">
            <v>0</v>
          </cell>
          <cell r="AA4">
            <v>111.86799999999999</v>
          </cell>
          <cell r="AB4" t="str">
            <v>lb</v>
          </cell>
          <cell r="AC4" t="str">
            <v>No Dividing Unit</v>
          </cell>
          <cell r="AD4">
            <v>0</v>
          </cell>
        </row>
        <row r="5">
          <cell r="B5" t="str">
            <v>Ground Beef, Batch</v>
          </cell>
          <cell r="C5" t="str">
            <v>Batch</v>
          </cell>
          <cell r="D5" t="str">
            <v>Meat</v>
          </cell>
          <cell r="E5" t="str">
            <v>TUCKEDito</v>
          </cell>
          <cell r="G5">
            <v>4</v>
          </cell>
          <cell r="I5" t="str">
            <v>Refrigerator</v>
          </cell>
          <cell r="P5">
            <v>0</v>
          </cell>
          <cell r="Q5" t="str">
            <v xml:space="preserve"> </v>
          </cell>
          <cell r="R5" t="str">
            <v>lb</v>
          </cell>
          <cell r="S5">
            <v>4.7844725607632297</v>
          </cell>
          <cell r="T5">
            <v>1</v>
          </cell>
          <cell r="U5">
            <v>4.7844725607632297</v>
          </cell>
          <cell r="W5">
            <v>0</v>
          </cell>
          <cell r="X5" t="str">
            <v>lb</v>
          </cell>
          <cell r="Z5">
            <v>0</v>
          </cell>
          <cell r="AA5">
            <v>0</v>
          </cell>
          <cell r="AB5" t="str">
            <v>lb</v>
          </cell>
          <cell r="AC5" t="str">
            <v>No Dividing Unit</v>
          </cell>
          <cell r="AD5">
            <v>0</v>
          </cell>
        </row>
        <row r="6">
          <cell r="B6" t="str">
            <v>Black Beans, Batch</v>
          </cell>
          <cell r="C6" t="str">
            <v>Batch</v>
          </cell>
          <cell r="D6" t="str">
            <v>Produce</v>
          </cell>
          <cell r="E6" t="str">
            <v>TUCKEDito</v>
          </cell>
          <cell r="G6">
            <v>5</v>
          </cell>
          <cell r="I6" t="str">
            <v>Refrigerator</v>
          </cell>
          <cell r="P6">
            <v>0</v>
          </cell>
          <cell r="Q6" t="str">
            <v xml:space="preserve"> </v>
          </cell>
          <cell r="R6" t="str">
            <v>qt.</v>
          </cell>
          <cell r="S6">
            <v>4.2170213552188551</v>
          </cell>
          <cell r="T6">
            <v>1</v>
          </cell>
          <cell r="U6">
            <v>4.2170213552188551</v>
          </cell>
          <cell r="W6">
            <v>0</v>
          </cell>
          <cell r="X6" t="str">
            <v>qt.</v>
          </cell>
          <cell r="Z6">
            <v>0</v>
          </cell>
          <cell r="AA6">
            <v>12.947999999999999</v>
          </cell>
          <cell r="AB6" t="str">
            <v>qt.</v>
          </cell>
          <cell r="AC6" t="str">
            <v>No Dividing Unit</v>
          </cell>
          <cell r="AD6">
            <v>0</v>
          </cell>
        </row>
        <row r="7">
          <cell r="B7" t="str">
            <v>Cilantro Lime Rice</v>
          </cell>
          <cell r="C7" t="str">
            <v>Batch</v>
          </cell>
          <cell r="D7" t="str">
            <v>Side</v>
          </cell>
          <cell r="E7" t="str">
            <v>TUCKEDito</v>
          </cell>
          <cell r="G7">
            <v>5</v>
          </cell>
          <cell r="I7" t="str">
            <v>Refrigerator</v>
          </cell>
          <cell r="P7">
            <v>0</v>
          </cell>
          <cell r="Q7" t="str">
            <v xml:space="preserve"> </v>
          </cell>
          <cell r="R7" t="str">
            <v>lb</v>
          </cell>
          <cell r="S7">
            <v>2.1444583088235296</v>
          </cell>
          <cell r="T7">
            <v>1</v>
          </cell>
          <cell r="U7">
            <v>2.1444583088235296</v>
          </cell>
          <cell r="W7">
            <v>0</v>
          </cell>
          <cell r="X7" t="str">
            <v>lb</v>
          </cell>
          <cell r="Z7">
            <v>0</v>
          </cell>
          <cell r="AA7">
            <v>0</v>
          </cell>
          <cell r="AB7" t="str">
            <v>lb</v>
          </cell>
          <cell r="AC7" t="str">
            <v>No Dividing Unit</v>
          </cell>
          <cell r="AD7">
            <v>0</v>
          </cell>
        </row>
        <row r="8">
          <cell r="B8" t="str">
            <v>TUCKEDito Rub</v>
          </cell>
          <cell r="C8" t="str">
            <v>Batch_Side</v>
          </cell>
          <cell r="D8" t="str">
            <v>Rub</v>
          </cell>
          <cell r="E8" t="str">
            <v>TUCKEDito</v>
          </cell>
          <cell r="G8">
            <v>365</v>
          </cell>
          <cell r="I8" t="str">
            <v>Refrigerator</v>
          </cell>
          <cell r="L8" t="str">
            <v>fl. Oz</v>
          </cell>
          <cell r="O8" t="str">
            <v>fl. Oz</v>
          </cell>
          <cell r="P8">
            <v>0</v>
          </cell>
          <cell r="Q8" t="str">
            <v xml:space="preserve"> </v>
          </cell>
          <cell r="R8" t="str">
            <v>fl oz.</v>
          </cell>
          <cell r="S8">
            <v>0.18720690554199049</v>
          </cell>
          <cell r="T8">
            <v>1</v>
          </cell>
          <cell r="U8">
            <v>0.18720690554199049</v>
          </cell>
          <cell r="W8">
            <v>0</v>
          </cell>
          <cell r="X8" t="str">
            <v>fl oz.</v>
          </cell>
          <cell r="Y8">
            <v>80</v>
          </cell>
          <cell r="Z8" t="str">
            <v>fl. Oz</v>
          </cell>
          <cell r="AA8">
            <v>23.474270492145038</v>
          </cell>
          <cell r="AB8" t="str">
            <v>fl oz.</v>
          </cell>
          <cell r="AC8" t="str">
            <v>No Dividing Unit</v>
          </cell>
          <cell r="AD8" t="str">
            <v>fl. Oz</v>
          </cell>
        </row>
        <row r="9">
          <cell r="B9" t="str">
            <v>Adobo Ranch</v>
          </cell>
          <cell r="C9" t="str">
            <v>Batch_Side</v>
          </cell>
          <cell r="D9" t="str">
            <v>Sauce</v>
          </cell>
          <cell r="E9" t="str">
            <v>TUCKEDito</v>
          </cell>
          <cell r="G9">
            <v>365</v>
          </cell>
          <cell r="I9" t="str">
            <v>Refrigerator</v>
          </cell>
          <cell r="P9">
            <v>0</v>
          </cell>
          <cell r="Q9" t="str">
            <v xml:space="preserve"> </v>
          </cell>
          <cell r="R9" t="str">
            <v>fl oz.</v>
          </cell>
          <cell r="S9">
            <v>0.1281076388888889</v>
          </cell>
          <cell r="T9">
            <v>1</v>
          </cell>
          <cell r="U9">
            <v>0.1281076388888889</v>
          </cell>
          <cell r="W9">
            <v>0</v>
          </cell>
          <cell r="X9" t="str">
            <v>fl oz.</v>
          </cell>
          <cell r="Z9">
            <v>0</v>
          </cell>
          <cell r="AA9">
            <v>100</v>
          </cell>
          <cell r="AB9" t="str">
            <v>fl oz.</v>
          </cell>
          <cell r="AC9" t="str">
            <v>No Dividing Unit</v>
          </cell>
          <cell r="AD9">
            <v>0</v>
          </cell>
        </row>
        <row r="10">
          <cell r="B10" t="str">
            <v>Buffalo Sauce</v>
          </cell>
          <cell r="C10" t="str">
            <v>Batch_Side</v>
          </cell>
          <cell r="D10" t="str">
            <v>Sauce</v>
          </cell>
          <cell r="E10" t="str">
            <v>TUCKEDito</v>
          </cell>
          <cell r="G10">
            <v>365</v>
          </cell>
          <cell r="I10" t="str">
            <v>Refrigerator</v>
          </cell>
          <cell r="L10" t="str">
            <v>fl. Oz</v>
          </cell>
          <cell r="O10" t="str">
            <v>fl. Oz</v>
          </cell>
          <cell r="P10">
            <v>0</v>
          </cell>
          <cell r="Q10" t="str">
            <v xml:space="preserve"> </v>
          </cell>
          <cell r="R10" t="str">
            <v>fl oz.</v>
          </cell>
          <cell r="S10">
            <v>0.10499348958333332</v>
          </cell>
          <cell r="T10">
            <v>1</v>
          </cell>
          <cell r="U10">
            <v>0.10499348958333332</v>
          </cell>
          <cell r="W10">
            <v>0</v>
          </cell>
          <cell r="X10" t="str">
            <v>fl oz.</v>
          </cell>
          <cell r="Y10">
            <v>42</v>
          </cell>
          <cell r="Z10" t="str">
            <v>fl. Oz</v>
          </cell>
          <cell r="AA10">
            <v>171.9</v>
          </cell>
          <cell r="AB10" t="str">
            <v>fl oz.</v>
          </cell>
          <cell r="AC10" t="str">
            <v>No Dividing Unit</v>
          </cell>
          <cell r="AD10" t="str">
            <v>fl. Oz</v>
          </cell>
        </row>
        <row r="11">
          <cell r="B11" t="str">
            <v>Chamoy</v>
          </cell>
          <cell r="C11" t="str">
            <v>Batch_Side</v>
          </cell>
          <cell r="D11" t="str">
            <v>Sauce</v>
          </cell>
          <cell r="E11" t="str">
            <v>TUCKEDito</v>
          </cell>
          <cell r="G11">
            <v>30</v>
          </cell>
          <cell r="I11" t="str">
            <v>Refrigerator</v>
          </cell>
          <cell r="P11">
            <v>0</v>
          </cell>
          <cell r="Q11" t="str">
            <v xml:space="preserve"> </v>
          </cell>
          <cell r="R11" t="str">
            <v>fl oz.</v>
          </cell>
          <cell r="S11" t="e">
            <v>#DIV/0!</v>
          </cell>
          <cell r="T11">
            <v>1</v>
          </cell>
          <cell r="U11" t="str">
            <v xml:space="preserve"> </v>
          </cell>
          <cell r="W11">
            <v>0</v>
          </cell>
          <cell r="X11" t="str">
            <v>fl oz.</v>
          </cell>
          <cell r="Z11">
            <v>0</v>
          </cell>
          <cell r="AA11">
            <v>0</v>
          </cell>
          <cell r="AB11" t="str">
            <v>fl oz.</v>
          </cell>
          <cell r="AC11" t="str">
            <v>No Dividing Unit</v>
          </cell>
          <cell r="AD11">
            <v>0</v>
          </cell>
        </row>
        <row r="12">
          <cell r="B12" t="str">
            <v>Chipotle BBQ</v>
          </cell>
          <cell r="C12" t="str">
            <v>Batch_Side</v>
          </cell>
          <cell r="D12" t="str">
            <v>Sauce</v>
          </cell>
          <cell r="E12" t="str">
            <v>TUCKEDito</v>
          </cell>
          <cell r="G12">
            <v>60</v>
          </cell>
          <cell r="I12" t="str">
            <v>Refrigerator</v>
          </cell>
          <cell r="L12" t="str">
            <v>fl. Oz</v>
          </cell>
          <cell r="O12" t="str">
            <v>fl. Oz</v>
          </cell>
          <cell r="P12">
            <v>0</v>
          </cell>
          <cell r="Q12" t="str">
            <v xml:space="preserve"> </v>
          </cell>
          <cell r="R12" t="str">
            <v>fl oz.</v>
          </cell>
          <cell r="S12">
            <v>0.12187500000000001</v>
          </cell>
          <cell r="T12">
            <v>1</v>
          </cell>
          <cell r="U12">
            <v>0.12187500000000001</v>
          </cell>
          <cell r="W12">
            <v>0</v>
          </cell>
          <cell r="X12" t="str">
            <v>fl oz.</v>
          </cell>
          <cell r="Y12">
            <v>0</v>
          </cell>
          <cell r="Z12" t="str">
            <v>fl. Oz</v>
          </cell>
          <cell r="AA12">
            <v>329.88400000000001</v>
          </cell>
          <cell r="AB12" t="str">
            <v>fl oz.</v>
          </cell>
          <cell r="AC12" t="str">
            <v>No Dividing Unit</v>
          </cell>
          <cell r="AD12" t="str">
            <v>fl. Oz</v>
          </cell>
        </row>
        <row r="13">
          <cell r="B13" t="str">
            <v>Chipotle Sour Cream</v>
          </cell>
          <cell r="C13" t="str">
            <v>Batch_Side</v>
          </cell>
          <cell r="D13" t="str">
            <v>Sauce</v>
          </cell>
          <cell r="E13" t="str">
            <v>TUCKEDito</v>
          </cell>
          <cell r="G13">
            <v>45</v>
          </cell>
          <cell r="I13" t="str">
            <v>Refrigerator</v>
          </cell>
          <cell r="L13" t="str">
            <v>fl. Oz</v>
          </cell>
          <cell r="O13" t="str">
            <v>fl. Oz</v>
          </cell>
          <cell r="P13">
            <v>0</v>
          </cell>
          <cell r="Q13" t="str">
            <v xml:space="preserve"> </v>
          </cell>
          <cell r="R13" t="str">
            <v>fl oz.</v>
          </cell>
          <cell r="S13">
            <v>0.11587142857142857</v>
          </cell>
          <cell r="T13">
            <v>1</v>
          </cell>
          <cell r="U13">
            <v>0.11587142857142857</v>
          </cell>
          <cell r="W13">
            <v>0</v>
          </cell>
          <cell r="X13" t="str">
            <v>fl oz.</v>
          </cell>
          <cell r="Y13">
            <v>0</v>
          </cell>
          <cell r="Z13" t="str">
            <v>fl. Oz</v>
          </cell>
          <cell r="AA13">
            <v>100</v>
          </cell>
          <cell r="AB13" t="str">
            <v>fl oz.</v>
          </cell>
          <cell r="AC13" t="str">
            <v>No Dividing Unit</v>
          </cell>
          <cell r="AD13" t="str">
            <v>fl. Oz</v>
          </cell>
        </row>
        <row r="14">
          <cell r="B14" t="str">
            <v>Jalepeno Garlic Salsa</v>
          </cell>
          <cell r="C14" t="str">
            <v>Batch_Side</v>
          </cell>
          <cell r="D14" t="str">
            <v>Sauce</v>
          </cell>
          <cell r="E14" t="str">
            <v>TUCKEDito</v>
          </cell>
          <cell r="G14">
            <v>7</v>
          </cell>
          <cell r="I14" t="str">
            <v>Refrigerator</v>
          </cell>
          <cell r="P14">
            <v>0</v>
          </cell>
          <cell r="Q14" t="str">
            <v xml:space="preserve"> </v>
          </cell>
          <cell r="R14" t="str">
            <v>fl oz.</v>
          </cell>
          <cell r="S14">
            <v>0.24592242507798573</v>
          </cell>
          <cell r="T14">
            <v>1</v>
          </cell>
          <cell r="U14">
            <v>0.24592242507798573</v>
          </cell>
          <cell r="W14">
            <v>0</v>
          </cell>
          <cell r="X14" t="str">
            <v>fl oz.</v>
          </cell>
          <cell r="Z14">
            <v>0</v>
          </cell>
          <cell r="AA14">
            <v>0</v>
          </cell>
          <cell r="AB14" t="str">
            <v>fl oz.</v>
          </cell>
          <cell r="AC14" t="str">
            <v>No Dividing Unit</v>
          </cell>
          <cell r="AD14">
            <v>0</v>
          </cell>
        </row>
        <row r="15">
          <cell r="B15" t="str">
            <v>Lime Crema</v>
          </cell>
          <cell r="C15" t="str">
            <v>Batch_Side</v>
          </cell>
          <cell r="D15" t="str">
            <v>Sauce</v>
          </cell>
          <cell r="E15" t="str">
            <v>TUCKEDito</v>
          </cell>
          <cell r="G15">
            <v>21</v>
          </cell>
          <cell r="I15" t="str">
            <v>Refrigerator</v>
          </cell>
          <cell r="L15" t="str">
            <v>fl. Oz</v>
          </cell>
          <cell r="O15" t="str">
            <v>fl. Oz</v>
          </cell>
          <cell r="P15">
            <v>0</v>
          </cell>
          <cell r="Q15" t="str">
            <v xml:space="preserve"> </v>
          </cell>
          <cell r="R15" t="str">
            <v>fl oz.</v>
          </cell>
          <cell r="S15">
            <v>0.14465624999999999</v>
          </cell>
          <cell r="T15">
            <v>1</v>
          </cell>
          <cell r="U15">
            <v>0.14465624999999999</v>
          </cell>
          <cell r="W15">
            <v>0</v>
          </cell>
          <cell r="X15" t="str">
            <v>fl oz.</v>
          </cell>
          <cell r="Z15" t="str">
            <v>fl. Oz</v>
          </cell>
          <cell r="AA15">
            <v>100</v>
          </cell>
          <cell r="AB15" t="str">
            <v>fl oz.</v>
          </cell>
          <cell r="AC15" t="str">
            <v>No Dividing Unit</v>
          </cell>
          <cell r="AD15" t="str">
            <v>fl. Oz</v>
          </cell>
        </row>
        <row r="16">
          <cell r="B16" t="str">
            <v>Ranchero Sauce</v>
          </cell>
          <cell r="C16" t="str">
            <v>Batch_Side</v>
          </cell>
          <cell r="D16" t="str">
            <v>Sauce</v>
          </cell>
          <cell r="E16" t="str">
            <v>TUCKEDito</v>
          </cell>
          <cell r="G16">
            <v>7</v>
          </cell>
          <cell r="I16" t="str">
            <v>Refrigerator</v>
          </cell>
          <cell r="P16">
            <v>0</v>
          </cell>
          <cell r="Q16" t="str">
            <v xml:space="preserve"> </v>
          </cell>
          <cell r="R16" t="str">
            <v>fl oz.</v>
          </cell>
          <cell r="S16">
            <v>0.18282499203778244</v>
          </cell>
          <cell r="T16">
            <v>1</v>
          </cell>
          <cell r="U16">
            <v>0.18282499203778244</v>
          </cell>
          <cell r="W16">
            <v>0</v>
          </cell>
          <cell r="X16" t="str">
            <v>fl oz.</v>
          </cell>
          <cell r="Z16">
            <v>0</v>
          </cell>
          <cell r="AA16">
            <v>196.84000000000003</v>
          </cell>
          <cell r="AB16" t="str">
            <v>fl oz.</v>
          </cell>
          <cell r="AC16" t="str">
            <v>No Dividing Unit</v>
          </cell>
          <cell r="AD16">
            <v>0</v>
          </cell>
        </row>
        <row r="17">
          <cell r="B17" t="str">
            <v>Salsa Verde</v>
          </cell>
          <cell r="C17" t="str">
            <v>Batch_Side</v>
          </cell>
          <cell r="D17" t="str">
            <v>Sauce</v>
          </cell>
          <cell r="E17" t="str">
            <v>TUCKEDito</v>
          </cell>
          <cell r="G17">
            <v>7</v>
          </cell>
          <cell r="I17" t="str">
            <v>Refrigerator</v>
          </cell>
          <cell r="P17">
            <v>0</v>
          </cell>
          <cell r="Q17" t="str">
            <v xml:space="preserve"> </v>
          </cell>
          <cell r="R17" t="str">
            <v>fl oz.</v>
          </cell>
          <cell r="S17">
            <v>0.20802815597147947</v>
          </cell>
          <cell r="T17">
            <v>1</v>
          </cell>
          <cell r="U17">
            <v>0.20802815597147947</v>
          </cell>
          <cell r="W17">
            <v>0</v>
          </cell>
          <cell r="X17" t="str">
            <v>fl oz.</v>
          </cell>
          <cell r="Y17">
            <v>0</v>
          </cell>
          <cell r="Z17">
            <v>0</v>
          </cell>
          <cell r="AA17">
            <v>0</v>
          </cell>
          <cell r="AB17" t="str">
            <v>fl oz.</v>
          </cell>
          <cell r="AC17" t="str">
            <v>No Dividing Unit</v>
          </cell>
          <cell r="AD17">
            <v>0</v>
          </cell>
        </row>
        <row r="18">
          <cell r="B18" t="str">
            <v>Schmoke</v>
          </cell>
          <cell r="C18" t="str">
            <v>Batch_Side</v>
          </cell>
          <cell r="D18" t="str">
            <v>Sauce</v>
          </cell>
          <cell r="E18" t="str">
            <v>TUCKEDito</v>
          </cell>
          <cell r="G18">
            <v>14</v>
          </cell>
          <cell r="I18" t="str">
            <v>Refrigerator</v>
          </cell>
          <cell r="P18">
            <v>0</v>
          </cell>
          <cell r="Q18" t="str">
            <v xml:space="preserve"> </v>
          </cell>
          <cell r="R18" t="str">
            <v>fl oz.</v>
          </cell>
          <cell r="S18">
            <v>0.37869287862627565</v>
          </cell>
          <cell r="T18">
            <v>1</v>
          </cell>
          <cell r="U18">
            <v>0.37869287862627565</v>
          </cell>
          <cell r="W18">
            <v>0</v>
          </cell>
          <cell r="X18" t="str">
            <v>fl oz.</v>
          </cell>
          <cell r="Y18">
            <v>10</v>
          </cell>
          <cell r="Z18">
            <v>0</v>
          </cell>
          <cell r="AA18">
            <v>90</v>
          </cell>
          <cell r="AB18" t="str">
            <v>fl oz.</v>
          </cell>
          <cell r="AC18" t="str">
            <v>No Dividing Unit</v>
          </cell>
          <cell r="AD18">
            <v>0</v>
          </cell>
        </row>
        <row r="19">
          <cell r="B19" t="str">
            <v>Spicy Crema</v>
          </cell>
          <cell r="C19" t="str">
            <v>Batch_Side</v>
          </cell>
          <cell r="D19" t="str">
            <v>Sauce</v>
          </cell>
          <cell r="E19" t="str">
            <v>TUCKEDito</v>
          </cell>
          <cell r="G19">
            <v>21</v>
          </cell>
          <cell r="I19" t="str">
            <v>Refrigerator</v>
          </cell>
          <cell r="P19">
            <v>0</v>
          </cell>
          <cell r="Q19" t="str">
            <v xml:space="preserve"> </v>
          </cell>
          <cell r="R19" t="str">
            <v>fl oz.</v>
          </cell>
          <cell r="S19">
            <v>0.17295673792151886</v>
          </cell>
          <cell r="T19">
            <v>1</v>
          </cell>
          <cell r="U19">
            <v>0.17295673792151886</v>
          </cell>
          <cell r="W19">
            <v>0</v>
          </cell>
          <cell r="X19" t="str">
            <v>fl oz.</v>
          </cell>
          <cell r="Z19">
            <v>0</v>
          </cell>
          <cell r="AA19">
            <v>0</v>
          </cell>
          <cell r="AB19" t="str">
            <v>fl oz.</v>
          </cell>
          <cell r="AC19" t="str">
            <v>No Dividing Unit</v>
          </cell>
          <cell r="AD19">
            <v>0</v>
          </cell>
        </row>
        <row r="20">
          <cell r="B20" t="str">
            <v>Spicy Ketchup</v>
          </cell>
          <cell r="C20" t="str">
            <v>Batch_Side</v>
          </cell>
          <cell r="D20" t="str">
            <v>Sauce</v>
          </cell>
          <cell r="E20" t="str">
            <v>TUCKEDito</v>
          </cell>
          <cell r="G20">
            <v>365</v>
          </cell>
          <cell r="I20" t="str">
            <v>Refrigerator</v>
          </cell>
          <cell r="L20" t="str">
            <v>fl. Oz</v>
          </cell>
          <cell r="O20" t="str">
            <v>fl. Oz</v>
          </cell>
          <cell r="P20">
            <v>0</v>
          </cell>
          <cell r="Q20" t="str">
            <v xml:space="preserve"> </v>
          </cell>
          <cell r="R20" t="str">
            <v>fl oz.</v>
          </cell>
          <cell r="S20">
            <v>8.2862500000000006E-2</v>
          </cell>
          <cell r="T20">
            <v>1</v>
          </cell>
          <cell r="U20">
            <v>8.2862500000000006E-2</v>
          </cell>
          <cell r="W20">
            <v>0</v>
          </cell>
          <cell r="X20" t="str">
            <v>fl oz.</v>
          </cell>
          <cell r="Y20">
            <v>96</v>
          </cell>
          <cell r="Z20" t="str">
            <v>fl. Oz</v>
          </cell>
          <cell r="AA20">
            <v>-96</v>
          </cell>
          <cell r="AB20" t="str">
            <v>fl oz.</v>
          </cell>
          <cell r="AC20" t="str">
            <v>No Dividing Unit</v>
          </cell>
          <cell r="AD20" t="str">
            <v>fl. Oz</v>
          </cell>
        </row>
        <row r="21">
          <cell r="B21" t="str">
            <v>Chips, Tortilla</v>
          </cell>
          <cell r="C21" t="str">
            <v>Menu_Item</v>
          </cell>
          <cell r="D21" t="str">
            <v>Side</v>
          </cell>
          <cell r="E21" t="str">
            <v>TUCKEDito</v>
          </cell>
          <cell r="G21">
            <v>90</v>
          </cell>
          <cell r="I21" t="str">
            <v>Shelf</v>
          </cell>
          <cell r="P21">
            <v>0</v>
          </cell>
          <cell r="Q21" t="str">
            <v xml:space="preserve"> </v>
          </cell>
          <cell r="R21" t="e">
            <v>#N/A</v>
          </cell>
          <cell r="S21" t="e">
            <v>#N/A</v>
          </cell>
          <cell r="T21">
            <v>1</v>
          </cell>
          <cell r="U21" t="str">
            <v xml:space="preserve"> </v>
          </cell>
          <cell r="W21">
            <v>0</v>
          </cell>
          <cell r="X21" t="e">
            <v>#N/A</v>
          </cell>
          <cell r="Z21">
            <v>0</v>
          </cell>
          <cell r="AA21">
            <v>0</v>
          </cell>
          <cell r="AB21" t="e">
            <v>#N/A</v>
          </cell>
          <cell r="AC21" t="str">
            <v>No Dividing Unit</v>
          </cell>
          <cell r="AD21">
            <v>0</v>
          </cell>
        </row>
        <row r="22">
          <cell r="B22" t="str">
            <v>Corn Salad</v>
          </cell>
          <cell r="C22" t="str">
            <v>Menu_Item</v>
          </cell>
          <cell r="D22" t="str">
            <v>Side</v>
          </cell>
          <cell r="E22" t="str">
            <v>TUCKEDito</v>
          </cell>
          <cell r="G22">
            <v>5</v>
          </cell>
          <cell r="I22" t="str">
            <v>Refrigerator</v>
          </cell>
          <cell r="P22">
            <v>0</v>
          </cell>
          <cell r="Q22" t="str">
            <v xml:space="preserve"> </v>
          </cell>
          <cell r="R22" t="e">
            <v>#N/A</v>
          </cell>
          <cell r="S22" t="e">
            <v>#N/A</v>
          </cell>
          <cell r="T22">
            <v>1</v>
          </cell>
          <cell r="U22" t="str">
            <v xml:space="preserve"> </v>
          </cell>
          <cell r="W22">
            <v>0</v>
          </cell>
          <cell r="X22" t="e">
            <v>#N/A</v>
          </cell>
          <cell r="Z22">
            <v>0</v>
          </cell>
          <cell r="AA22">
            <v>0</v>
          </cell>
          <cell r="AB22" t="e">
            <v>#N/A</v>
          </cell>
          <cell r="AC22" t="str">
            <v>No Dividing Unit</v>
          </cell>
          <cell r="AD22">
            <v>0</v>
          </cell>
        </row>
        <row r="23">
          <cell r="B23" t="str">
            <v>Beef Enchilada</v>
          </cell>
          <cell r="C23" t="str">
            <v>Menu_Item</v>
          </cell>
          <cell r="D23" t="str">
            <v>Taquito</v>
          </cell>
          <cell r="E23" t="str">
            <v>TUCKEDito</v>
          </cell>
          <cell r="G23">
            <v>4</v>
          </cell>
          <cell r="I23" t="str">
            <v>Refrigerator</v>
          </cell>
          <cell r="P23">
            <v>0</v>
          </cell>
          <cell r="Q23" t="str">
            <v xml:space="preserve"> </v>
          </cell>
          <cell r="R23" t="str">
            <v>ea</v>
          </cell>
          <cell r="S23">
            <v>1.1802160464856244</v>
          </cell>
          <cell r="T23">
            <v>1</v>
          </cell>
          <cell r="U23">
            <v>1.1802160464856244</v>
          </cell>
          <cell r="W23">
            <v>0</v>
          </cell>
          <cell r="X23" t="str">
            <v>ea</v>
          </cell>
          <cell r="Y23">
            <v>0</v>
          </cell>
          <cell r="Z23">
            <v>0</v>
          </cell>
          <cell r="AA23">
            <v>0</v>
          </cell>
          <cell r="AB23" t="str">
            <v>ea</v>
          </cell>
          <cell r="AC23" t="str">
            <v>No Dividing Unit</v>
          </cell>
          <cell r="AD23">
            <v>0</v>
          </cell>
        </row>
        <row r="24">
          <cell r="B24" t="str">
            <v>Buffalo Chicken</v>
          </cell>
          <cell r="C24" t="str">
            <v>Menu_Item</v>
          </cell>
          <cell r="D24" t="str">
            <v>Taquito</v>
          </cell>
          <cell r="E24" t="str">
            <v>TUCKEDito</v>
          </cell>
          <cell r="G24">
            <v>4</v>
          </cell>
          <cell r="I24" t="str">
            <v>Refrigerator</v>
          </cell>
          <cell r="P24">
            <v>0</v>
          </cell>
          <cell r="Q24" t="str">
            <v xml:space="preserve"> </v>
          </cell>
          <cell r="R24" t="str">
            <v>ea</v>
          </cell>
          <cell r="S24">
            <v>0.93027490764614362</v>
          </cell>
          <cell r="T24">
            <v>1</v>
          </cell>
          <cell r="U24">
            <v>0.93027490764614362</v>
          </cell>
          <cell r="W24">
            <v>0</v>
          </cell>
          <cell r="X24" t="str">
            <v>ea</v>
          </cell>
          <cell r="Y24">
            <v>0</v>
          </cell>
          <cell r="Z24">
            <v>0</v>
          </cell>
          <cell r="AA24">
            <v>155</v>
          </cell>
          <cell r="AB24" t="str">
            <v>ea</v>
          </cell>
          <cell r="AC24" t="str">
            <v>No Dividing Unit</v>
          </cell>
          <cell r="AD24">
            <v>0</v>
          </cell>
        </row>
        <row r="25">
          <cell r="B25" t="str">
            <v>Cheese</v>
          </cell>
          <cell r="C25" t="str">
            <v>Menu_Item</v>
          </cell>
          <cell r="D25" t="str">
            <v>Taquito</v>
          </cell>
          <cell r="E25" t="str">
            <v>TUCKEDito</v>
          </cell>
          <cell r="G25">
            <v>7</v>
          </cell>
          <cell r="I25" t="str">
            <v>Refrigerator</v>
          </cell>
          <cell r="P25">
            <v>0</v>
          </cell>
          <cell r="Q25" t="str">
            <v xml:space="preserve"> </v>
          </cell>
          <cell r="R25" t="str">
            <v>ea</v>
          </cell>
          <cell r="S25">
            <v>0.62039749999999994</v>
          </cell>
          <cell r="T25">
            <v>1</v>
          </cell>
          <cell r="U25">
            <v>0.62039749999999994</v>
          </cell>
          <cell r="W25">
            <v>0</v>
          </cell>
          <cell r="X25" t="str">
            <v>ea</v>
          </cell>
          <cell r="Y25">
            <v>0</v>
          </cell>
          <cell r="Z25">
            <v>0</v>
          </cell>
          <cell r="AA25">
            <v>0</v>
          </cell>
          <cell r="AB25" t="str">
            <v>ea</v>
          </cell>
          <cell r="AC25" t="str">
            <v>No Dividing Unit</v>
          </cell>
          <cell r="AD25">
            <v>0</v>
          </cell>
        </row>
        <row r="26">
          <cell r="B26" t="str">
            <v>Cheesy Black Bean</v>
          </cell>
          <cell r="C26" t="str">
            <v>Menu_Item</v>
          </cell>
          <cell r="D26" t="str">
            <v>Taquito</v>
          </cell>
          <cell r="E26" t="str">
            <v>TUCKEDito</v>
          </cell>
          <cell r="G26">
            <v>4</v>
          </cell>
          <cell r="I26" t="str">
            <v>Refrigerator</v>
          </cell>
          <cell r="P26">
            <v>0</v>
          </cell>
          <cell r="Q26" t="str">
            <v xml:space="preserve"> </v>
          </cell>
          <cell r="R26" t="str">
            <v>ea</v>
          </cell>
          <cell r="S26">
            <v>0.64095027248316494</v>
          </cell>
          <cell r="T26">
            <v>1</v>
          </cell>
          <cell r="U26">
            <v>0.64095027248316494</v>
          </cell>
          <cell r="W26">
            <v>0</v>
          </cell>
          <cell r="X26" t="str">
            <v>ea</v>
          </cell>
          <cell r="Y26">
            <v>0</v>
          </cell>
          <cell r="Z26">
            <v>0</v>
          </cell>
          <cell r="AA26">
            <v>78</v>
          </cell>
          <cell r="AB26" t="str">
            <v>ea</v>
          </cell>
          <cell r="AC26" t="str">
            <v>No Dividing Unit</v>
          </cell>
          <cell r="AD26">
            <v>0</v>
          </cell>
        </row>
        <row r="27">
          <cell r="B27" t="str">
            <v>Chipotle Chicken</v>
          </cell>
          <cell r="C27" t="str">
            <v>Menu_Item</v>
          </cell>
          <cell r="D27" t="str">
            <v>Taquito</v>
          </cell>
          <cell r="E27" t="str">
            <v>TUCKEDito</v>
          </cell>
          <cell r="G27">
            <v>4</v>
          </cell>
          <cell r="I27" t="str">
            <v>Refrigerator</v>
          </cell>
          <cell r="P27">
            <v>0</v>
          </cell>
          <cell r="Q27" t="str">
            <v xml:space="preserve"> </v>
          </cell>
          <cell r="R27" t="str">
            <v>ea</v>
          </cell>
          <cell r="S27">
            <v>0.91320146646987799</v>
          </cell>
          <cell r="T27">
            <v>1</v>
          </cell>
          <cell r="U27">
            <v>0.91320146646987799</v>
          </cell>
          <cell r="W27">
            <v>0</v>
          </cell>
          <cell r="X27" t="str">
            <v>ea</v>
          </cell>
          <cell r="Y27">
            <v>0</v>
          </cell>
          <cell r="Z27">
            <v>0</v>
          </cell>
          <cell r="AA27">
            <v>118</v>
          </cell>
          <cell r="AB27" t="str">
            <v>ea</v>
          </cell>
          <cell r="AC27" t="str">
            <v>No Dividing Unit</v>
          </cell>
          <cell r="AD27">
            <v>0</v>
          </cell>
        </row>
        <row r="28">
          <cell r="B28" t="str">
            <v>Pineapple Carnitas</v>
          </cell>
          <cell r="C28" t="str">
            <v>Menu_Item</v>
          </cell>
          <cell r="D28" t="str">
            <v>Taquito</v>
          </cell>
          <cell r="E28" t="str">
            <v>TUCKEDito</v>
          </cell>
          <cell r="G28">
            <v>4</v>
          </cell>
          <cell r="I28" t="str">
            <v>Refrigerator</v>
          </cell>
          <cell r="P28">
            <v>0</v>
          </cell>
          <cell r="Q28" t="str">
            <v xml:space="preserve"> </v>
          </cell>
          <cell r="R28" t="str">
            <v>ea</v>
          </cell>
          <cell r="S28">
            <v>1.1311765791785706</v>
          </cell>
          <cell r="T28">
            <v>1</v>
          </cell>
          <cell r="U28">
            <v>1.1311765791785706</v>
          </cell>
          <cell r="W28">
            <v>0</v>
          </cell>
          <cell r="X28" t="str">
            <v>ea</v>
          </cell>
          <cell r="Y28">
            <v>0</v>
          </cell>
          <cell r="Z28">
            <v>0</v>
          </cell>
          <cell r="AA28">
            <v>93</v>
          </cell>
          <cell r="AB28" t="str">
            <v>ea</v>
          </cell>
          <cell r="AC28" t="str">
            <v>No Dividing Unit</v>
          </cell>
          <cell r="AD28">
            <v>0</v>
          </cell>
        </row>
        <row r="29">
          <cell r="B29" t="str">
            <v>Poblano Carnitas</v>
          </cell>
          <cell r="C29" t="str">
            <v>Menu_Item</v>
          </cell>
          <cell r="D29" t="str">
            <v>Taquito</v>
          </cell>
          <cell r="E29" t="str">
            <v>TUCKEDito</v>
          </cell>
          <cell r="G29">
            <v>4</v>
          </cell>
          <cell r="I29" t="str">
            <v>Refrigerator</v>
          </cell>
          <cell r="P29">
            <v>0</v>
          </cell>
          <cell r="Q29" t="str">
            <v xml:space="preserve"> </v>
          </cell>
          <cell r="R29" t="str">
            <v>ea</v>
          </cell>
          <cell r="S29">
            <v>0.92090390066313432</v>
          </cell>
          <cell r="T29">
            <v>1</v>
          </cell>
          <cell r="U29">
            <v>0.92090390066313432</v>
          </cell>
          <cell r="W29">
            <v>0</v>
          </cell>
          <cell r="X29" t="str">
            <v>ea</v>
          </cell>
          <cell r="Z29">
            <v>0</v>
          </cell>
          <cell r="AA29">
            <v>0</v>
          </cell>
          <cell r="AB29" t="str">
            <v>ea</v>
          </cell>
          <cell r="AC29" t="str">
            <v>No Dividing Unit</v>
          </cell>
          <cell r="AD29">
            <v>0</v>
          </cell>
        </row>
        <row r="30">
          <cell r="B30" t="str">
            <v>Ranchero Chicken</v>
          </cell>
          <cell r="C30" t="str">
            <v>Menu_Item</v>
          </cell>
          <cell r="D30" t="str">
            <v>Taquito</v>
          </cell>
          <cell r="E30" t="str">
            <v>TUCKEDito</v>
          </cell>
          <cell r="G30">
            <v>4</v>
          </cell>
          <cell r="I30" t="str">
            <v>Refrigerator</v>
          </cell>
          <cell r="P30">
            <v>0</v>
          </cell>
          <cell r="Q30" t="str">
            <v xml:space="preserve"> </v>
          </cell>
          <cell r="R30" t="str">
            <v>ea</v>
          </cell>
          <cell r="S30">
            <v>0.99311989394160283</v>
          </cell>
          <cell r="T30">
            <v>2</v>
          </cell>
          <cell r="U30">
            <v>0</v>
          </cell>
          <cell r="W30">
            <v>0</v>
          </cell>
          <cell r="X30" t="str">
            <v>ea</v>
          </cell>
          <cell r="Y30">
            <v>0</v>
          </cell>
          <cell r="Z30">
            <v>0</v>
          </cell>
          <cell r="AA30">
            <v>133</v>
          </cell>
          <cell r="AB30" t="str">
            <v>ea</v>
          </cell>
          <cell r="AC30" t="str">
            <v>No Dividing Unit</v>
          </cell>
          <cell r="AD30">
            <v>0</v>
          </cell>
        </row>
        <row r="31">
          <cell r="B31" t="str">
            <v>Roasted Vegetable</v>
          </cell>
          <cell r="C31" t="str">
            <v>Menu_Item</v>
          </cell>
          <cell r="D31" t="str">
            <v>Taquito</v>
          </cell>
          <cell r="E31" t="str">
            <v>TUCKEDito</v>
          </cell>
          <cell r="G31">
            <v>4</v>
          </cell>
          <cell r="I31" t="str">
            <v>Refrigerator</v>
          </cell>
          <cell r="P31">
            <v>0</v>
          </cell>
          <cell r="Q31" t="str">
            <v xml:space="preserve"> </v>
          </cell>
          <cell r="R31" t="e">
            <v>#N/A</v>
          </cell>
          <cell r="S31" t="e">
            <v>#N/A</v>
          </cell>
          <cell r="T31">
            <v>1</v>
          </cell>
          <cell r="U31" t="str">
            <v xml:space="preserve"> </v>
          </cell>
          <cell r="W31">
            <v>0</v>
          </cell>
          <cell r="X31" t="e">
            <v>#N/A</v>
          </cell>
          <cell r="Y31">
            <v>0</v>
          </cell>
          <cell r="Z31">
            <v>0</v>
          </cell>
          <cell r="AA31">
            <v>0</v>
          </cell>
          <cell r="AB31" t="e">
            <v>#N/A</v>
          </cell>
          <cell r="AC31" t="str">
            <v>No Dividing Unit</v>
          </cell>
          <cell r="AD31">
            <v>0</v>
          </cell>
        </row>
        <row r="32">
          <cell r="B32" t="str">
            <v>TUCKEDito Original</v>
          </cell>
          <cell r="C32" t="str">
            <v>Menu_Item</v>
          </cell>
          <cell r="D32" t="str">
            <v>Taquito</v>
          </cell>
          <cell r="E32" t="str">
            <v>TUCKEDito</v>
          </cell>
          <cell r="G32">
            <v>4</v>
          </cell>
          <cell r="I32" t="str">
            <v>Refrigerator</v>
          </cell>
          <cell r="P32">
            <v>0</v>
          </cell>
          <cell r="Q32" t="str">
            <v xml:space="preserve"> </v>
          </cell>
          <cell r="R32" t="str">
            <v>ea</v>
          </cell>
          <cell r="S32">
            <v>1.1438882360132261</v>
          </cell>
          <cell r="T32">
            <v>1</v>
          </cell>
          <cell r="U32">
            <v>1.1438882360132261</v>
          </cell>
          <cell r="W32">
            <v>0</v>
          </cell>
          <cell r="X32" t="str">
            <v>ea</v>
          </cell>
          <cell r="Y32">
            <v>0</v>
          </cell>
          <cell r="Z32">
            <v>0</v>
          </cell>
          <cell r="AA32">
            <v>174</v>
          </cell>
          <cell r="AB32" t="str">
            <v>ea</v>
          </cell>
          <cell r="AC32" t="str">
            <v>No Dividing Unit</v>
          </cell>
          <cell r="AD32">
            <v>0</v>
          </cell>
        </row>
        <row r="33">
          <cell r="B33" t="str">
            <v>Pepsi</v>
          </cell>
          <cell r="C33" t="str">
            <v>Menu_Item_Raw_Material</v>
          </cell>
          <cell r="D33" t="str">
            <v>Drink</v>
          </cell>
          <cell r="E33" t="str">
            <v>Restaurant Store</v>
          </cell>
          <cell r="G33">
            <v>365</v>
          </cell>
          <cell r="H33" t="str">
            <v>Monthly</v>
          </cell>
          <cell r="I33" t="str">
            <v>Shelf</v>
          </cell>
          <cell r="K33">
            <v>1</v>
          </cell>
          <cell r="L33" t="str">
            <v>case</v>
          </cell>
          <cell r="M33">
            <v>12.38</v>
          </cell>
          <cell r="N33">
            <v>36</v>
          </cell>
          <cell r="O33" t="str">
            <v>can</v>
          </cell>
          <cell r="P33">
            <v>12.38</v>
          </cell>
          <cell r="Q33">
            <v>1</v>
          </cell>
          <cell r="R33" t="str">
            <v>can</v>
          </cell>
          <cell r="S33">
            <v>0.34388888888888891</v>
          </cell>
          <cell r="T33">
            <v>1</v>
          </cell>
          <cell r="U33">
            <v>0.34388888888888891</v>
          </cell>
          <cell r="W33">
            <v>36</v>
          </cell>
          <cell r="X33" t="str">
            <v>can</v>
          </cell>
          <cell r="Y33">
            <v>1</v>
          </cell>
          <cell r="Z33" t="str">
            <v>case</v>
          </cell>
          <cell r="AA33">
            <v>0</v>
          </cell>
          <cell r="AB33" t="str">
            <v>can</v>
          </cell>
          <cell r="AC33">
            <v>0</v>
          </cell>
          <cell r="AD33" t="str">
            <v>case</v>
          </cell>
        </row>
        <row r="34">
          <cell r="B34" t="str">
            <v>Sprite</v>
          </cell>
          <cell r="C34" t="str">
            <v>Menu_Item_Raw_Material</v>
          </cell>
          <cell r="D34" t="str">
            <v>Drink</v>
          </cell>
          <cell r="E34" t="str">
            <v>Restaurant Store</v>
          </cell>
          <cell r="G34">
            <v>365</v>
          </cell>
          <cell r="H34" t="str">
            <v>Monthly</v>
          </cell>
          <cell r="I34" t="str">
            <v>Shelf</v>
          </cell>
          <cell r="K34">
            <v>1</v>
          </cell>
          <cell r="L34" t="str">
            <v>case</v>
          </cell>
          <cell r="M34">
            <v>14.84</v>
          </cell>
          <cell r="N34">
            <v>36</v>
          </cell>
          <cell r="O34" t="str">
            <v>can</v>
          </cell>
          <cell r="P34">
            <v>14.84</v>
          </cell>
          <cell r="Q34">
            <v>1</v>
          </cell>
          <cell r="R34" t="str">
            <v>can</v>
          </cell>
          <cell r="S34">
            <v>0.41222222222222221</v>
          </cell>
          <cell r="T34">
            <v>1</v>
          </cell>
          <cell r="U34">
            <v>0.41222222222222221</v>
          </cell>
          <cell r="W34">
            <v>72</v>
          </cell>
          <cell r="X34" t="str">
            <v>can</v>
          </cell>
          <cell r="Y34">
            <v>2</v>
          </cell>
          <cell r="Z34" t="str">
            <v>case</v>
          </cell>
          <cell r="AA34">
            <v>0</v>
          </cell>
          <cell r="AB34" t="str">
            <v>can</v>
          </cell>
          <cell r="AC34">
            <v>0</v>
          </cell>
          <cell r="AD34" t="str">
            <v>case</v>
          </cell>
        </row>
        <row r="35">
          <cell r="B35" t="str">
            <v>Water Bottle</v>
          </cell>
          <cell r="C35" t="str">
            <v>Menu_Item_Raw_Material</v>
          </cell>
          <cell r="D35" t="str">
            <v>Drink</v>
          </cell>
          <cell r="E35" t="str">
            <v>Restaurant Store</v>
          </cell>
          <cell r="G35">
            <v>365</v>
          </cell>
          <cell r="H35" t="str">
            <v>Monthly</v>
          </cell>
          <cell r="I35" t="str">
            <v>Shelf</v>
          </cell>
          <cell r="K35">
            <v>1</v>
          </cell>
          <cell r="L35" t="str">
            <v>case</v>
          </cell>
          <cell r="M35">
            <v>6.29</v>
          </cell>
          <cell r="N35">
            <v>40</v>
          </cell>
          <cell r="O35" t="str">
            <v>bottle</v>
          </cell>
          <cell r="P35">
            <v>6.29</v>
          </cell>
          <cell r="Q35">
            <v>1</v>
          </cell>
          <cell r="R35" t="str">
            <v>bottle</v>
          </cell>
          <cell r="S35">
            <v>0.15725</v>
          </cell>
          <cell r="T35">
            <v>1</v>
          </cell>
          <cell r="U35">
            <v>0.15725</v>
          </cell>
          <cell r="W35">
            <v>120</v>
          </cell>
          <cell r="X35" t="str">
            <v>bottle</v>
          </cell>
          <cell r="Y35">
            <v>3</v>
          </cell>
          <cell r="Z35" t="str">
            <v>case</v>
          </cell>
          <cell r="AA35">
            <v>0</v>
          </cell>
          <cell r="AB35" t="str">
            <v>bottle</v>
          </cell>
          <cell r="AC35">
            <v>0</v>
          </cell>
          <cell r="AD35" t="str">
            <v>case</v>
          </cell>
        </row>
        <row r="36">
          <cell r="B36" t="str">
            <v>Black Beans</v>
          </cell>
          <cell r="C36" t="str">
            <v>Raw_Material</v>
          </cell>
          <cell r="D36" t="str">
            <v>Canned</v>
          </cell>
          <cell r="E36" t="str">
            <v>Restaurant Store</v>
          </cell>
          <cell r="G36">
            <v>365</v>
          </cell>
          <cell r="H36" t="str">
            <v>Monthly</v>
          </cell>
          <cell r="I36" t="str">
            <v>Storage Area</v>
          </cell>
          <cell r="K36">
            <v>1</v>
          </cell>
          <cell r="L36" t="str">
            <v>can</v>
          </cell>
          <cell r="M36">
            <v>4.08</v>
          </cell>
          <cell r="N36">
            <v>72</v>
          </cell>
          <cell r="O36" t="str">
            <v>fl oz</v>
          </cell>
          <cell r="P36">
            <v>4.08</v>
          </cell>
          <cell r="Q36">
            <v>1</v>
          </cell>
          <cell r="R36" t="str">
            <v>fl oz</v>
          </cell>
          <cell r="S36">
            <v>5.6666666666666671E-2</v>
          </cell>
          <cell r="T36">
            <v>1</v>
          </cell>
          <cell r="U36">
            <v>5.6666666666666671E-2</v>
          </cell>
          <cell r="W36">
            <v>360</v>
          </cell>
          <cell r="X36" t="str">
            <v>fl oz</v>
          </cell>
          <cell r="Y36">
            <v>5</v>
          </cell>
          <cell r="Z36" t="str">
            <v>can</v>
          </cell>
          <cell r="AA36">
            <v>207.16799999999998</v>
          </cell>
          <cell r="AB36" t="str">
            <v>fl oz</v>
          </cell>
          <cell r="AC36">
            <v>2.8773333333333331</v>
          </cell>
          <cell r="AD36" t="str">
            <v>can</v>
          </cell>
        </row>
        <row r="37">
          <cell r="B37" t="str">
            <v>Chipotle Peppers, Canned</v>
          </cell>
          <cell r="C37" t="str">
            <v>Raw_Material</v>
          </cell>
          <cell r="D37" t="str">
            <v>Canned</v>
          </cell>
          <cell r="E37" t="str">
            <v>Wegmans</v>
          </cell>
          <cell r="G37">
            <v>60</v>
          </cell>
          <cell r="H37" t="str">
            <v>Bi-Weekly</v>
          </cell>
          <cell r="I37" t="str">
            <v>Storage Area</v>
          </cell>
          <cell r="K37">
            <v>1</v>
          </cell>
          <cell r="L37" t="str">
            <v>can</v>
          </cell>
          <cell r="M37">
            <v>1.73</v>
          </cell>
          <cell r="N37">
            <v>7</v>
          </cell>
          <cell r="O37" t="str">
            <v>fl oz</v>
          </cell>
          <cell r="P37">
            <v>1.73</v>
          </cell>
          <cell r="Q37">
            <v>1</v>
          </cell>
          <cell r="R37" t="str">
            <v>fl oz</v>
          </cell>
          <cell r="S37">
            <v>0.24714285714285714</v>
          </cell>
          <cell r="T37">
            <v>1</v>
          </cell>
          <cell r="U37">
            <v>0.24714285714285714</v>
          </cell>
          <cell r="W37">
            <v>0</v>
          </cell>
          <cell r="X37" t="str">
            <v>fl oz</v>
          </cell>
          <cell r="Y37">
            <v>0</v>
          </cell>
          <cell r="Z37" t="str">
            <v>can</v>
          </cell>
          <cell r="AA37">
            <v>81.362548628573123</v>
          </cell>
          <cell r="AB37" t="str">
            <v>fl oz</v>
          </cell>
          <cell r="AC37">
            <v>11.623221232653304</v>
          </cell>
          <cell r="AD37" t="str">
            <v>can</v>
          </cell>
        </row>
        <row r="38">
          <cell r="B38" t="str">
            <v>Honey</v>
          </cell>
          <cell r="C38" t="str">
            <v>Raw_Material</v>
          </cell>
          <cell r="D38" t="str">
            <v>Canned</v>
          </cell>
          <cell r="E38" t="str">
            <v>Wegmans</v>
          </cell>
          <cell r="G38">
            <v>365</v>
          </cell>
          <cell r="H38" t="str">
            <v>Monthly</v>
          </cell>
          <cell r="I38" t="str">
            <v>Storage Area</v>
          </cell>
          <cell r="K38">
            <v>1</v>
          </cell>
          <cell r="L38" t="str">
            <v>bottle</v>
          </cell>
          <cell r="M38">
            <v>3.47</v>
          </cell>
          <cell r="N38">
            <v>2</v>
          </cell>
          <cell r="O38" t="str">
            <v>fl oz</v>
          </cell>
          <cell r="P38">
            <v>3.47</v>
          </cell>
          <cell r="Q38">
            <v>1</v>
          </cell>
          <cell r="R38" t="str">
            <v>fl oz</v>
          </cell>
          <cell r="S38">
            <v>1.7350000000000001</v>
          </cell>
          <cell r="T38">
            <v>1</v>
          </cell>
          <cell r="U38">
            <v>1.7350000000000001</v>
          </cell>
          <cell r="W38">
            <v>0</v>
          </cell>
          <cell r="X38" t="str">
            <v>fl oz</v>
          </cell>
          <cell r="Z38" t="str">
            <v>bottle</v>
          </cell>
          <cell r="AA38">
            <v>0</v>
          </cell>
          <cell r="AB38" t="str">
            <v>fl oz</v>
          </cell>
          <cell r="AC38">
            <v>0</v>
          </cell>
          <cell r="AD38" t="str">
            <v>bottle</v>
          </cell>
        </row>
        <row r="39">
          <cell r="B39" t="str">
            <v>Milk, Condensed</v>
          </cell>
          <cell r="C39" t="str">
            <v>Raw_Material</v>
          </cell>
          <cell r="D39" t="str">
            <v>Canned</v>
          </cell>
          <cell r="E39" t="str">
            <v>Wegmans</v>
          </cell>
          <cell r="G39">
            <v>365</v>
          </cell>
          <cell r="H39" t="str">
            <v>Bi-Weekly</v>
          </cell>
          <cell r="I39" t="str">
            <v>Storage Area</v>
          </cell>
          <cell r="K39">
            <v>1</v>
          </cell>
          <cell r="L39" t="str">
            <v>can</v>
          </cell>
          <cell r="M39">
            <v>2.19</v>
          </cell>
          <cell r="N39">
            <v>10</v>
          </cell>
          <cell r="O39" t="str">
            <v>fl oz</v>
          </cell>
          <cell r="P39">
            <v>2.19</v>
          </cell>
          <cell r="Q39">
            <v>1</v>
          </cell>
          <cell r="R39" t="str">
            <v>fl oz</v>
          </cell>
          <cell r="S39">
            <v>0.219</v>
          </cell>
          <cell r="T39">
            <v>1</v>
          </cell>
          <cell r="U39">
            <v>0.219</v>
          </cell>
          <cell r="W39">
            <v>240</v>
          </cell>
          <cell r="X39" t="str">
            <v>fl oz</v>
          </cell>
          <cell r="Y39">
            <v>24</v>
          </cell>
          <cell r="Z39" t="str">
            <v>can</v>
          </cell>
          <cell r="AA39">
            <v>6.7959527847625774</v>
          </cell>
          <cell r="AB39" t="str">
            <v>fl oz</v>
          </cell>
          <cell r="AC39">
            <v>0.67959527847625778</v>
          </cell>
          <cell r="AD39" t="str">
            <v>can</v>
          </cell>
        </row>
        <row r="40">
          <cell r="B40" t="str">
            <v>Pineapple, Canned</v>
          </cell>
          <cell r="C40" t="str">
            <v>Raw_Material</v>
          </cell>
          <cell r="D40" t="str">
            <v>Canned</v>
          </cell>
          <cell r="E40" t="str">
            <v>Restaurant Store</v>
          </cell>
          <cell r="G40">
            <v>365</v>
          </cell>
          <cell r="H40" t="str">
            <v>Monthly</v>
          </cell>
          <cell r="I40" t="str">
            <v>Storage Area</v>
          </cell>
          <cell r="K40">
            <v>1</v>
          </cell>
          <cell r="L40" t="str">
            <v>can</v>
          </cell>
          <cell r="M40">
            <v>7.4</v>
          </cell>
          <cell r="N40">
            <v>100</v>
          </cell>
          <cell r="O40" t="str">
            <v>fl oz</v>
          </cell>
          <cell r="P40">
            <v>7.4</v>
          </cell>
          <cell r="Q40">
            <v>1</v>
          </cell>
          <cell r="R40" t="str">
            <v>fl oz</v>
          </cell>
          <cell r="S40">
            <v>7.400000000000001E-2</v>
          </cell>
          <cell r="T40">
            <v>1</v>
          </cell>
          <cell r="U40">
            <v>7.400000000000001E-2</v>
          </cell>
          <cell r="W40">
            <v>500</v>
          </cell>
          <cell r="X40" t="str">
            <v>fl oz</v>
          </cell>
          <cell r="Y40">
            <v>5</v>
          </cell>
          <cell r="Z40" t="str">
            <v>can</v>
          </cell>
          <cell r="AA40">
            <v>130.20000000000002</v>
          </cell>
          <cell r="AB40" t="str">
            <v>fl oz</v>
          </cell>
          <cell r="AC40">
            <v>1.3020000000000003</v>
          </cell>
          <cell r="AD40" t="str">
            <v>can</v>
          </cell>
        </row>
        <row r="41">
          <cell r="B41" t="str">
            <v>Tomato Paste</v>
          </cell>
          <cell r="C41" t="str">
            <v>Raw_Material</v>
          </cell>
          <cell r="D41" t="str">
            <v>Canned</v>
          </cell>
          <cell r="E41" t="str">
            <v>Wegmans</v>
          </cell>
          <cell r="G41">
            <v>365</v>
          </cell>
          <cell r="H41" t="str">
            <v>Monthly</v>
          </cell>
          <cell r="I41" t="str">
            <v>Storage Area</v>
          </cell>
          <cell r="K41">
            <v>1</v>
          </cell>
          <cell r="L41" t="str">
            <v>can</v>
          </cell>
          <cell r="M41">
            <v>1.1200000000000001</v>
          </cell>
          <cell r="N41">
            <v>6</v>
          </cell>
          <cell r="O41" t="str">
            <v>fl oz</v>
          </cell>
          <cell r="P41">
            <v>1.1200000000000001</v>
          </cell>
          <cell r="Q41">
            <v>1</v>
          </cell>
          <cell r="R41" t="str">
            <v>fl oz</v>
          </cell>
          <cell r="S41">
            <v>0.18666666666666668</v>
          </cell>
          <cell r="T41">
            <v>1</v>
          </cell>
          <cell r="U41">
            <v>0.18666666666666668</v>
          </cell>
          <cell r="W41">
            <v>48</v>
          </cell>
          <cell r="X41" t="str">
            <v>fl oz</v>
          </cell>
          <cell r="Y41">
            <v>8</v>
          </cell>
          <cell r="Z41" t="str">
            <v>can</v>
          </cell>
          <cell r="AA41">
            <v>0</v>
          </cell>
          <cell r="AB41" t="str">
            <v>fl oz</v>
          </cell>
          <cell r="AC41">
            <v>0</v>
          </cell>
          <cell r="AD41" t="str">
            <v>can</v>
          </cell>
        </row>
        <row r="42">
          <cell r="B42" t="str">
            <v>Cheese, Mexican Blend</v>
          </cell>
          <cell r="C42" t="str">
            <v>Raw_Material</v>
          </cell>
          <cell r="D42" t="str">
            <v>Dairy</v>
          </cell>
          <cell r="E42" t="str">
            <v>Wegmans</v>
          </cell>
          <cell r="G42">
            <v>45</v>
          </cell>
          <cell r="H42" t="str">
            <v>Bi-Weekly</v>
          </cell>
          <cell r="I42" t="str">
            <v>Refrigerator</v>
          </cell>
          <cell r="K42">
            <v>1</v>
          </cell>
          <cell r="L42" t="str">
            <v>case</v>
          </cell>
          <cell r="M42">
            <v>54.91</v>
          </cell>
          <cell r="N42">
            <v>20</v>
          </cell>
          <cell r="O42" t="str">
            <v>lb</v>
          </cell>
          <cell r="P42">
            <v>54.91</v>
          </cell>
          <cell r="Q42">
            <v>1</v>
          </cell>
          <cell r="R42" t="str">
            <v>lb</v>
          </cell>
          <cell r="S42">
            <v>2.7454999999999998</v>
          </cell>
          <cell r="T42">
            <v>1</v>
          </cell>
          <cell r="U42">
            <v>2.7454999999999998</v>
          </cell>
          <cell r="W42">
            <v>22</v>
          </cell>
          <cell r="X42" t="str">
            <v>lb</v>
          </cell>
          <cell r="Y42">
            <v>1.1000000000000001</v>
          </cell>
          <cell r="Z42" t="str">
            <v>case</v>
          </cell>
          <cell r="AA42">
            <v>22.446186666666666</v>
          </cell>
          <cell r="AB42" t="str">
            <v>lb</v>
          </cell>
          <cell r="AC42">
            <v>1.1223093333333334</v>
          </cell>
          <cell r="AD42" t="str">
            <v>case</v>
          </cell>
        </row>
        <row r="43">
          <cell r="B43" t="str">
            <v>Cream Cheese</v>
          </cell>
          <cell r="C43" t="str">
            <v>Raw_Material</v>
          </cell>
          <cell r="D43" t="str">
            <v>Dairy</v>
          </cell>
          <cell r="E43" t="str">
            <v>Wegmans</v>
          </cell>
          <cell r="G43">
            <v>45</v>
          </cell>
          <cell r="H43" t="str">
            <v>Bi-Weekly</v>
          </cell>
          <cell r="I43" t="str">
            <v>Refrigerator</v>
          </cell>
          <cell r="K43">
            <v>1</v>
          </cell>
          <cell r="L43" t="str">
            <v>case</v>
          </cell>
          <cell r="M43">
            <v>9.51</v>
          </cell>
          <cell r="N43">
            <v>3</v>
          </cell>
          <cell r="O43" t="str">
            <v>lb</v>
          </cell>
          <cell r="P43">
            <v>9.51</v>
          </cell>
          <cell r="Q43">
            <v>1</v>
          </cell>
          <cell r="R43" t="str">
            <v>lb</v>
          </cell>
          <cell r="S43">
            <v>3.17</v>
          </cell>
          <cell r="T43">
            <v>1</v>
          </cell>
          <cell r="U43">
            <v>3.17</v>
          </cell>
          <cell r="W43">
            <v>3</v>
          </cell>
          <cell r="X43" t="str">
            <v>lb</v>
          </cell>
          <cell r="Y43">
            <v>1</v>
          </cell>
          <cell r="Z43" t="str">
            <v>case</v>
          </cell>
          <cell r="AA43">
            <v>2.6970000000000001</v>
          </cell>
          <cell r="AB43" t="str">
            <v>lb</v>
          </cell>
          <cell r="AC43">
            <v>0.89900000000000002</v>
          </cell>
          <cell r="AD43" t="str">
            <v>case</v>
          </cell>
        </row>
        <row r="44">
          <cell r="B44" t="str">
            <v>Egg Whites</v>
          </cell>
          <cell r="C44" t="str">
            <v>Raw_Material</v>
          </cell>
          <cell r="D44" t="str">
            <v>Dairy</v>
          </cell>
          <cell r="E44" t="str">
            <v>Wegmans</v>
          </cell>
          <cell r="G44">
            <v>45</v>
          </cell>
          <cell r="H44" t="str">
            <v>Bi-Weekly</v>
          </cell>
          <cell r="I44" t="str">
            <v>Refrigerator</v>
          </cell>
          <cell r="K44">
            <v>1</v>
          </cell>
          <cell r="L44" t="str">
            <v>carton</v>
          </cell>
          <cell r="M44">
            <v>3</v>
          </cell>
          <cell r="N44">
            <v>32</v>
          </cell>
          <cell r="O44" t="str">
            <v>fl oz</v>
          </cell>
          <cell r="P44">
            <v>3</v>
          </cell>
          <cell r="Q44">
            <v>1</v>
          </cell>
          <cell r="R44" t="str">
            <v>fl oz</v>
          </cell>
          <cell r="S44">
            <v>9.375E-2</v>
          </cell>
          <cell r="T44">
            <v>1</v>
          </cell>
          <cell r="U44">
            <v>9.375E-2</v>
          </cell>
          <cell r="W44">
            <v>64</v>
          </cell>
          <cell r="X44" t="str">
            <v>fl oz</v>
          </cell>
          <cell r="Y44">
            <v>2</v>
          </cell>
          <cell r="Z44" t="str">
            <v>carton</v>
          </cell>
          <cell r="AA44">
            <v>32.33</v>
          </cell>
          <cell r="AB44" t="str">
            <v>fl oz</v>
          </cell>
          <cell r="AC44">
            <v>1.0103124999999999</v>
          </cell>
          <cell r="AD44" t="str">
            <v>carton</v>
          </cell>
        </row>
        <row r="45">
          <cell r="B45" t="str">
            <v>Sour Cream</v>
          </cell>
          <cell r="C45" t="str">
            <v>Raw_Material</v>
          </cell>
          <cell r="D45" t="str">
            <v>Dairy</v>
          </cell>
          <cell r="E45" t="str">
            <v>Wegmans</v>
          </cell>
          <cell r="G45">
            <v>30</v>
          </cell>
          <cell r="H45" t="str">
            <v>Bi-Weekly</v>
          </cell>
          <cell r="I45" t="str">
            <v>Refrigerator</v>
          </cell>
          <cell r="K45">
            <v>1</v>
          </cell>
          <cell r="L45" t="str">
            <v>tub</v>
          </cell>
          <cell r="M45">
            <v>9.1199999999999992</v>
          </cell>
          <cell r="N45">
            <v>80</v>
          </cell>
          <cell r="O45" t="str">
            <v>oz</v>
          </cell>
          <cell r="P45">
            <v>9.1199999999999992</v>
          </cell>
          <cell r="Q45">
            <v>1</v>
          </cell>
          <cell r="R45" t="str">
            <v>oz</v>
          </cell>
          <cell r="S45">
            <v>0.11399999999999999</v>
          </cell>
          <cell r="T45">
            <v>1</v>
          </cell>
          <cell r="U45">
            <v>0.11399999999999999</v>
          </cell>
          <cell r="W45">
            <v>80</v>
          </cell>
          <cell r="X45" t="str">
            <v>oz</v>
          </cell>
          <cell r="Y45">
            <v>1</v>
          </cell>
          <cell r="Z45" t="str">
            <v>tub</v>
          </cell>
          <cell r="AA45">
            <v>109.0625</v>
          </cell>
          <cell r="AB45" t="str">
            <v>oz</v>
          </cell>
          <cell r="AC45">
            <v>1.36328125</v>
          </cell>
          <cell r="AD45" t="str">
            <v>tub</v>
          </cell>
        </row>
        <row r="46">
          <cell r="B46" t="str">
            <v>Apple Cider Vinegar</v>
          </cell>
          <cell r="C46" t="str">
            <v>Raw_Material</v>
          </cell>
          <cell r="D46" t="str">
            <v>Lard/oil</v>
          </cell>
          <cell r="E46" t="str">
            <v>Wegmans</v>
          </cell>
          <cell r="G46">
            <v>365</v>
          </cell>
          <cell r="H46" t="str">
            <v>Monthly</v>
          </cell>
          <cell r="I46" t="str">
            <v>Shelf</v>
          </cell>
          <cell r="K46">
            <v>1</v>
          </cell>
          <cell r="L46" t="str">
            <v>bottle</v>
          </cell>
          <cell r="M46">
            <v>3</v>
          </cell>
          <cell r="N46">
            <v>32</v>
          </cell>
          <cell r="O46" t="str">
            <v>fl oz</v>
          </cell>
          <cell r="P46">
            <v>3</v>
          </cell>
          <cell r="Q46">
            <v>1</v>
          </cell>
          <cell r="R46" t="str">
            <v>fl oz</v>
          </cell>
          <cell r="S46">
            <v>9.375E-2</v>
          </cell>
          <cell r="T46">
            <v>1</v>
          </cell>
          <cell r="U46">
            <v>9.375E-2</v>
          </cell>
          <cell r="W46">
            <v>56</v>
          </cell>
          <cell r="X46" t="str">
            <v>fl oz</v>
          </cell>
          <cell r="Y46">
            <v>1.75</v>
          </cell>
          <cell r="Z46" t="str">
            <v>bottle</v>
          </cell>
          <cell r="AA46">
            <v>27</v>
          </cell>
          <cell r="AB46" t="str">
            <v>fl oz</v>
          </cell>
          <cell r="AC46">
            <v>0.84375</v>
          </cell>
          <cell r="AD46" t="str">
            <v>bottle</v>
          </cell>
        </row>
        <row r="47">
          <cell r="B47" t="str">
            <v>Mayonaise</v>
          </cell>
          <cell r="C47" t="str">
            <v>Raw_Material</v>
          </cell>
          <cell r="D47" t="str">
            <v>Lard/oil</v>
          </cell>
          <cell r="E47" t="str">
            <v>Wegmans</v>
          </cell>
          <cell r="G47">
            <v>30</v>
          </cell>
          <cell r="H47" t="str">
            <v>Monthly</v>
          </cell>
          <cell r="I47" t="str">
            <v>Refrigerator</v>
          </cell>
          <cell r="K47">
            <v>1</v>
          </cell>
          <cell r="L47" t="str">
            <v>bottle</v>
          </cell>
          <cell r="M47">
            <v>4.1399999999999997</v>
          </cell>
          <cell r="N47">
            <v>30</v>
          </cell>
          <cell r="O47" t="str">
            <v>fl oz</v>
          </cell>
          <cell r="P47">
            <v>4.1399999999999997</v>
          </cell>
          <cell r="Q47">
            <v>1</v>
          </cell>
          <cell r="R47" t="str">
            <v>fl oz</v>
          </cell>
          <cell r="S47">
            <v>0.13799999999999998</v>
          </cell>
          <cell r="T47">
            <v>1</v>
          </cell>
          <cell r="U47">
            <v>0.13799999999999998</v>
          </cell>
          <cell r="W47">
            <v>0</v>
          </cell>
          <cell r="X47" t="str">
            <v>fl oz</v>
          </cell>
          <cell r="Y47">
            <v>0</v>
          </cell>
          <cell r="Z47" t="str">
            <v>bottle</v>
          </cell>
          <cell r="AA47">
            <v>0</v>
          </cell>
          <cell r="AB47" t="str">
            <v>fl oz</v>
          </cell>
          <cell r="AC47">
            <v>0</v>
          </cell>
          <cell r="AD47" t="str">
            <v>bottle</v>
          </cell>
        </row>
        <row r="48">
          <cell r="B48" t="str">
            <v>Olive Oil</v>
          </cell>
          <cell r="C48" t="str">
            <v>Raw_Material</v>
          </cell>
          <cell r="D48" t="str">
            <v>Lard/oil</v>
          </cell>
          <cell r="E48" t="str">
            <v>Restaurant Store</v>
          </cell>
          <cell r="G48">
            <v>365</v>
          </cell>
          <cell r="H48" t="str">
            <v>Monthly</v>
          </cell>
          <cell r="I48" t="str">
            <v>Shelf</v>
          </cell>
          <cell r="K48">
            <v>1</v>
          </cell>
          <cell r="L48" t="str">
            <v>bottle</v>
          </cell>
          <cell r="M48">
            <v>21.99</v>
          </cell>
          <cell r="N48">
            <v>128</v>
          </cell>
          <cell r="O48" t="str">
            <v>fl oz</v>
          </cell>
          <cell r="P48">
            <v>21.99</v>
          </cell>
          <cell r="Q48">
            <v>1</v>
          </cell>
          <cell r="R48" t="str">
            <v>fl oz</v>
          </cell>
          <cell r="S48">
            <v>0.17179687499999999</v>
          </cell>
          <cell r="T48">
            <v>1</v>
          </cell>
          <cell r="U48">
            <v>0.17179687499999999</v>
          </cell>
          <cell r="W48">
            <v>128</v>
          </cell>
          <cell r="X48" t="str">
            <v>fl oz</v>
          </cell>
          <cell r="Y48">
            <v>1</v>
          </cell>
          <cell r="Z48" t="str">
            <v>bottle</v>
          </cell>
          <cell r="AA48">
            <v>76.132922255433499</v>
          </cell>
          <cell r="AB48" t="str">
            <v>fl oz</v>
          </cell>
          <cell r="AC48">
            <v>0.59478845512057421</v>
          </cell>
          <cell r="AD48" t="str">
            <v>bottle</v>
          </cell>
        </row>
        <row r="49">
          <cell r="B49" t="str">
            <v>Vinegar</v>
          </cell>
          <cell r="C49" t="str">
            <v>Raw_Material</v>
          </cell>
          <cell r="D49" t="str">
            <v>Lard/oil</v>
          </cell>
          <cell r="E49" t="str">
            <v>Restaurant Store</v>
          </cell>
          <cell r="G49">
            <v>365</v>
          </cell>
          <cell r="H49" t="str">
            <v>Monthly</v>
          </cell>
          <cell r="I49" t="str">
            <v>Shelf</v>
          </cell>
          <cell r="K49">
            <v>1</v>
          </cell>
          <cell r="L49" t="str">
            <v>bottle</v>
          </cell>
          <cell r="M49">
            <v>2.29</v>
          </cell>
          <cell r="N49">
            <v>128</v>
          </cell>
          <cell r="O49" t="str">
            <v>fl oz</v>
          </cell>
          <cell r="P49">
            <v>2.29</v>
          </cell>
          <cell r="Q49">
            <v>1</v>
          </cell>
          <cell r="R49" t="str">
            <v>fl oz</v>
          </cell>
          <cell r="S49">
            <v>1.7890625E-2</v>
          </cell>
          <cell r="T49">
            <v>1</v>
          </cell>
          <cell r="U49">
            <v>1.7890625E-2</v>
          </cell>
          <cell r="W49">
            <v>117.76</v>
          </cell>
          <cell r="X49" t="str">
            <v>fl oz</v>
          </cell>
          <cell r="Y49">
            <v>0.92</v>
          </cell>
          <cell r="Z49" t="str">
            <v>bottle</v>
          </cell>
          <cell r="AA49">
            <v>0</v>
          </cell>
          <cell r="AB49" t="str">
            <v>fl oz</v>
          </cell>
          <cell r="AC49">
            <v>0</v>
          </cell>
          <cell r="AD49" t="str">
            <v>bottle</v>
          </cell>
        </row>
        <row r="50">
          <cell r="B50" t="str">
            <v>Chicken, Breast</v>
          </cell>
          <cell r="C50" t="str">
            <v>Raw_Material</v>
          </cell>
          <cell r="D50" t="str">
            <v>Meat</v>
          </cell>
          <cell r="E50" t="str">
            <v>Wegmans</v>
          </cell>
          <cell r="G50">
            <v>3</v>
          </cell>
          <cell r="H50" t="str">
            <v>weekly</v>
          </cell>
          <cell r="I50" t="str">
            <v>Refrigerator</v>
          </cell>
          <cell r="K50">
            <v>1</v>
          </cell>
          <cell r="L50" t="str">
            <v>lb</v>
          </cell>
          <cell r="M50">
            <v>1.99</v>
          </cell>
          <cell r="N50">
            <v>1</v>
          </cell>
          <cell r="O50" t="str">
            <v>lb</v>
          </cell>
          <cell r="P50">
            <v>1.99</v>
          </cell>
          <cell r="Q50">
            <v>1</v>
          </cell>
          <cell r="R50" t="str">
            <v>lb</v>
          </cell>
          <cell r="S50">
            <v>1.99</v>
          </cell>
          <cell r="T50">
            <v>1</v>
          </cell>
          <cell r="U50">
            <v>1.99</v>
          </cell>
          <cell r="W50">
            <v>32</v>
          </cell>
          <cell r="X50" t="str">
            <v>lb</v>
          </cell>
          <cell r="Y50">
            <v>32</v>
          </cell>
          <cell r="Z50" t="str">
            <v>lb</v>
          </cell>
          <cell r="AA50">
            <v>82.309078800569907</v>
          </cell>
          <cell r="AB50" t="str">
            <v>lb</v>
          </cell>
          <cell r="AC50">
            <v>82.309078800569907</v>
          </cell>
          <cell r="AD50" t="str">
            <v>lb</v>
          </cell>
        </row>
        <row r="51">
          <cell r="B51" t="str">
            <v>Ground Beef</v>
          </cell>
          <cell r="C51" t="str">
            <v>Raw_Material</v>
          </cell>
          <cell r="D51" t="str">
            <v>Meat</v>
          </cell>
          <cell r="E51" t="str">
            <v>Wegmans</v>
          </cell>
          <cell r="G51">
            <v>3</v>
          </cell>
          <cell r="H51" t="str">
            <v>weekly</v>
          </cell>
          <cell r="I51" t="str">
            <v>Refrigerator</v>
          </cell>
          <cell r="K51">
            <v>1</v>
          </cell>
          <cell r="L51" t="str">
            <v>lb</v>
          </cell>
          <cell r="M51">
            <v>3.49</v>
          </cell>
          <cell r="N51">
            <v>1</v>
          </cell>
          <cell r="O51" t="str">
            <v>lb</v>
          </cell>
          <cell r="P51">
            <v>3.84</v>
          </cell>
          <cell r="Q51">
            <v>1</v>
          </cell>
          <cell r="R51" t="str">
            <v>lb</v>
          </cell>
          <cell r="S51">
            <v>3.84</v>
          </cell>
          <cell r="T51">
            <v>1</v>
          </cell>
          <cell r="U51">
            <v>3.84</v>
          </cell>
          <cell r="W51">
            <v>0</v>
          </cell>
          <cell r="X51" t="str">
            <v>lb</v>
          </cell>
          <cell r="Y51">
            <v>0</v>
          </cell>
          <cell r="Z51" t="str">
            <v>lb</v>
          </cell>
          <cell r="AA51">
            <v>0</v>
          </cell>
          <cell r="AB51" t="str">
            <v>lb</v>
          </cell>
          <cell r="AC51">
            <v>0</v>
          </cell>
          <cell r="AD51" t="str">
            <v>lb</v>
          </cell>
        </row>
        <row r="52">
          <cell r="B52" t="str">
            <v>Pork, Butt (Bone in)</v>
          </cell>
          <cell r="C52" t="str">
            <v>Raw_Material</v>
          </cell>
          <cell r="D52" t="str">
            <v>Meat</v>
          </cell>
          <cell r="E52" t="str">
            <v>Hatfield Meats</v>
          </cell>
          <cell r="G52">
            <v>3</v>
          </cell>
          <cell r="H52" t="str">
            <v>weekly</v>
          </cell>
          <cell r="I52" t="str">
            <v>Refrigerator</v>
          </cell>
          <cell r="K52">
            <v>1</v>
          </cell>
          <cell r="L52" t="str">
            <v>lb</v>
          </cell>
          <cell r="M52">
            <v>2.04</v>
          </cell>
          <cell r="N52">
            <v>1</v>
          </cell>
          <cell r="O52" t="str">
            <v>lb</v>
          </cell>
          <cell r="P52">
            <v>2.04</v>
          </cell>
          <cell r="Q52">
            <v>1</v>
          </cell>
          <cell r="R52" t="str">
            <v>lb</v>
          </cell>
          <cell r="S52">
            <v>2.04</v>
          </cell>
          <cell r="T52">
            <v>1</v>
          </cell>
          <cell r="U52">
            <v>2.04</v>
          </cell>
          <cell r="W52">
            <v>14</v>
          </cell>
          <cell r="X52" t="str">
            <v>lb</v>
          </cell>
          <cell r="Y52">
            <v>14</v>
          </cell>
          <cell r="Z52" t="str">
            <v>lb</v>
          </cell>
          <cell r="AA52">
            <v>67.959527847625779</v>
          </cell>
          <cell r="AB52" t="str">
            <v>lb</v>
          </cell>
          <cell r="AC52">
            <v>67.959527847625779</v>
          </cell>
          <cell r="AD52" t="str">
            <v>lb</v>
          </cell>
        </row>
        <row r="53">
          <cell r="B53" t="str">
            <v>Cilantro, fresh</v>
          </cell>
          <cell r="C53" t="str">
            <v>Raw_Material</v>
          </cell>
          <cell r="D53" t="str">
            <v>Produce</v>
          </cell>
          <cell r="E53" t="str">
            <v>Wegmans</v>
          </cell>
          <cell r="G53">
            <v>7</v>
          </cell>
          <cell r="H53" t="str">
            <v>Bi-Weekly</v>
          </cell>
          <cell r="I53" t="str">
            <v>Refrigerator</v>
          </cell>
          <cell r="K53">
            <v>1</v>
          </cell>
          <cell r="L53" t="str">
            <v>ea</v>
          </cell>
          <cell r="M53">
            <v>0.99</v>
          </cell>
          <cell r="N53">
            <v>1</v>
          </cell>
          <cell r="O53" t="str">
            <v>ea</v>
          </cell>
          <cell r="P53">
            <v>1.19</v>
          </cell>
          <cell r="Q53">
            <v>1</v>
          </cell>
          <cell r="R53" t="str">
            <v>ea</v>
          </cell>
          <cell r="S53">
            <v>1.19</v>
          </cell>
          <cell r="T53">
            <v>1</v>
          </cell>
          <cell r="U53">
            <v>1.19</v>
          </cell>
          <cell r="W53">
            <v>5</v>
          </cell>
          <cell r="X53" t="str">
            <v>ea</v>
          </cell>
          <cell r="Y53">
            <v>5</v>
          </cell>
          <cell r="Z53" t="str">
            <v>ea</v>
          </cell>
          <cell r="AA53">
            <v>5.7653333333333334</v>
          </cell>
          <cell r="AB53" t="str">
            <v>ea</v>
          </cell>
          <cell r="AC53">
            <v>5.7653333333333334</v>
          </cell>
          <cell r="AD53" t="str">
            <v>ea</v>
          </cell>
        </row>
        <row r="54">
          <cell r="B54" t="str">
            <v>Corn</v>
          </cell>
          <cell r="C54" t="str">
            <v>Raw_Material</v>
          </cell>
          <cell r="D54" t="str">
            <v>Produce</v>
          </cell>
          <cell r="E54" t="str">
            <v>Wegmans</v>
          </cell>
          <cell r="G54">
            <v>5</v>
          </cell>
          <cell r="H54" t="str">
            <v>Bi-Weekly</v>
          </cell>
          <cell r="I54" t="str">
            <v>Refrigerator</v>
          </cell>
          <cell r="P54">
            <v>0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  <cell r="T54">
            <v>1</v>
          </cell>
          <cell r="U54" t="str">
            <v xml:space="preserve"> </v>
          </cell>
          <cell r="W54">
            <v>0</v>
          </cell>
          <cell r="X54" t="str">
            <v xml:space="preserve"> </v>
          </cell>
          <cell r="Z54">
            <v>0</v>
          </cell>
          <cell r="AA54">
            <v>0</v>
          </cell>
          <cell r="AB54" t="str">
            <v xml:space="preserve"> </v>
          </cell>
          <cell r="AC54" t="str">
            <v>No Dividing Unit</v>
          </cell>
          <cell r="AD54">
            <v>0</v>
          </cell>
        </row>
        <row r="55">
          <cell r="B55" t="str">
            <v>Lemon</v>
          </cell>
          <cell r="C55" t="str">
            <v>Raw_Material</v>
          </cell>
          <cell r="D55" t="str">
            <v>Produce</v>
          </cell>
          <cell r="E55" t="str">
            <v>Wegmans</v>
          </cell>
          <cell r="G55">
            <v>14</v>
          </cell>
          <cell r="H55" t="str">
            <v>Bi-Weekly</v>
          </cell>
          <cell r="I55" t="str">
            <v>Refrigerator</v>
          </cell>
          <cell r="K55">
            <v>1</v>
          </cell>
          <cell r="L55" t="str">
            <v>lb</v>
          </cell>
          <cell r="M55">
            <v>1.41</v>
          </cell>
          <cell r="N55">
            <v>1</v>
          </cell>
          <cell r="O55" t="str">
            <v>lb</v>
          </cell>
          <cell r="P55">
            <v>1.41</v>
          </cell>
          <cell r="Q55">
            <v>1</v>
          </cell>
          <cell r="R55" t="str">
            <v>lb</v>
          </cell>
          <cell r="S55">
            <v>1.41</v>
          </cell>
          <cell r="T55">
            <v>1</v>
          </cell>
          <cell r="U55">
            <v>1.41</v>
          </cell>
          <cell r="W55">
            <v>1</v>
          </cell>
          <cell r="X55" t="str">
            <v>lb</v>
          </cell>
          <cell r="Y55">
            <v>1</v>
          </cell>
          <cell r="Z55" t="str">
            <v>lb</v>
          </cell>
          <cell r="AA55">
            <v>0</v>
          </cell>
          <cell r="AB55" t="str">
            <v>lb</v>
          </cell>
          <cell r="AC55">
            <v>0</v>
          </cell>
          <cell r="AD55" t="str">
            <v>lb</v>
          </cell>
        </row>
        <row r="56">
          <cell r="B56" t="str">
            <v>Lime</v>
          </cell>
          <cell r="C56" t="str">
            <v>Raw_Material</v>
          </cell>
          <cell r="D56" t="str">
            <v>Produce</v>
          </cell>
          <cell r="E56" t="str">
            <v>Wegmans</v>
          </cell>
          <cell r="G56">
            <v>14</v>
          </cell>
          <cell r="H56" t="str">
            <v>Bi-Weekly</v>
          </cell>
          <cell r="I56" t="str">
            <v>Refrigerator</v>
          </cell>
          <cell r="K56">
            <v>1</v>
          </cell>
          <cell r="L56" t="str">
            <v>lb</v>
          </cell>
          <cell r="M56">
            <v>2.25</v>
          </cell>
          <cell r="N56">
            <v>1</v>
          </cell>
          <cell r="O56" t="str">
            <v>lb</v>
          </cell>
          <cell r="P56">
            <v>2.25</v>
          </cell>
          <cell r="Q56">
            <v>1</v>
          </cell>
          <cell r="R56" t="str">
            <v>lb</v>
          </cell>
          <cell r="S56">
            <v>2.25</v>
          </cell>
          <cell r="T56">
            <v>1</v>
          </cell>
          <cell r="U56">
            <v>2.25</v>
          </cell>
          <cell r="W56">
            <v>0.5</v>
          </cell>
          <cell r="X56" t="str">
            <v>lb</v>
          </cell>
          <cell r="Y56">
            <v>0.5</v>
          </cell>
          <cell r="Z56" t="str">
            <v>lb</v>
          </cell>
          <cell r="AA56">
            <v>3.2511333333333332</v>
          </cell>
          <cell r="AB56" t="str">
            <v>lb</v>
          </cell>
          <cell r="AC56">
            <v>3.2511333333333332</v>
          </cell>
          <cell r="AD56" t="str">
            <v>lb</v>
          </cell>
        </row>
        <row r="57">
          <cell r="B57" t="str">
            <v>Lime juice</v>
          </cell>
          <cell r="C57" t="str">
            <v>Raw_Material</v>
          </cell>
          <cell r="D57" t="str">
            <v>Produce</v>
          </cell>
          <cell r="E57" t="str">
            <v>Wegmans</v>
          </cell>
          <cell r="G57">
            <v>60</v>
          </cell>
          <cell r="H57" t="str">
            <v>Bi-Weekly</v>
          </cell>
          <cell r="I57" t="str">
            <v>Refrigerator</v>
          </cell>
          <cell r="K57">
            <v>1</v>
          </cell>
          <cell r="L57" t="str">
            <v>bottle</v>
          </cell>
          <cell r="M57">
            <v>1.79</v>
          </cell>
          <cell r="N57">
            <v>32</v>
          </cell>
          <cell r="O57" t="str">
            <v>fl oz</v>
          </cell>
          <cell r="P57">
            <v>1.79</v>
          </cell>
          <cell r="Q57">
            <v>1</v>
          </cell>
          <cell r="R57" t="str">
            <v>fl oz</v>
          </cell>
          <cell r="S57">
            <v>5.5937500000000001E-2</v>
          </cell>
          <cell r="T57">
            <v>1</v>
          </cell>
          <cell r="U57">
            <v>5.5937500000000001E-2</v>
          </cell>
          <cell r="W57">
            <v>32</v>
          </cell>
          <cell r="X57" t="str">
            <v>fl oz</v>
          </cell>
          <cell r="Y57">
            <v>1</v>
          </cell>
          <cell r="Z57" t="str">
            <v>bottle</v>
          </cell>
          <cell r="AA57">
            <v>0</v>
          </cell>
          <cell r="AB57" t="str">
            <v>fl oz</v>
          </cell>
          <cell r="AC57">
            <v>0</v>
          </cell>
          <cell r="AD57" t="str">
            <v>bottle</v>
          </cell>
        </row>
        <row r="58">
          <cell r="B58" t="str">
            <v>Onion, Red</v>
          </cell>
          <cell r="C58" t="str">
            <v>Raw_Material</v>
          </cell>
          <cell r="D58" t="str">
            <v>Produce</v>
          </cell>
          <cell r="E58" t="str">
            <v>Produce Junction</v>
          </cell>
          <cell r="G58">
            <v>14</v>
          </cell>
          <cell r="H58" t="str">
            <v>Bi-Weekly</v>
          </cell>
          <cell r="I58" t="str">
            <v>Shelf</v>
          </cell>
          <cell r="K58">
            <v>25</v>
          </cell>
          <cell r="L58" t="str">
            <v>lb</v>
          </cell>
          <cell r="M58">
            <v>44.29</v>
          </cell>
          <cell r="N58">
            <v>25</v>
          </cell>
          <cell r="O58" t="str">
            <v>lb</v>
          </cell>
          <cell r="P58">
            <v>44.29</v>
          </cell>
          <cell r="Q58">
            <v>1</v>
          </cell>
          <cell r="R58" t="str">
            <v>lb</v>
          </cell>
          <cell r="S58">
            <v>1.7716000000000001</v>
          </cell>
          <cell r="T58">
            <v>1</v>
          </cell>
          <cell r="U58">
            <v>1.7716000000000001</v>
          </cell>
          <cell r="W58">
            <v>85</v>
          </cell>
          <cell r="X58" t="str">
            <v>lb</v>
          </cell>
          <cell r="Y58">
            <v>3.4</v>
          </cell>
          <cell r="Z58" t="str">
            <v>lb</v>
          </cell>
          <cell r="AA58">
            <v>9.606349135972156</v>
          </cell>
          <cell r="AB58" t="str">
            <v>lb</v>
          </cell>
          <cell r="AC58">
            <v>0.38425396543888624</v>
          </cell>
          <cell r="AD58" t="str">
            <v>lb</v>
          </cell>
        </row>
        <row r="59">
          <cell r="B59" t="str">
            <v>Onion, White</v>
          </cell>
          <cell r="C59" t="str">
            <v>Raw_Material</v>
          </cell>
          <cell r="D59" t="str">
            <v>Produce</v>
          </cell>
          <cell r="E59" t="str">
            <v>Produce Junction</v>
          </cell>
          <cell r="G59">
            <v>14</v>
          </cell>
          <cell r="H59" t="str">
            <v>Bi-Weekly</v>
          </cell>
          <cell r="I59" t="str">
            <v>Shelf</v>
          </cell>
          <cell r="K59">
            <v>50</v>
          </cell>
          <cell r="L59" t="str">
            <v>lb</v>
          </cell>
          <cell r="M59">
            <v>55.98</v>
          </cell>
          <cell r="N59">
            <v>50</v>
          </cell>
          <cell r="O59" t="str">
            <v>lb</v>
          </cell>
          <cell r="P59">
            <v>55.98</v>
          </cell>
          <cell r="Q59">
            <v>1</v>
          </cell>
          <cell r="R59" t="str">
            <v>lb</v>
          </cell>
          <cell r="S59">
            <v>1.1195999999999999</v>
          </cell>
          <cell r="T59">
            <v>1</v>
          </cell>
          <cell r="U59">
            <v>1.1195999999999999</v>
          </cell>
          <cell r="W59">
            <v>204.99999999999997</v>
          </cell>
          <cell r="X59" t="str">
            <v>lb</v>
          </cell>
          <cell r="Y59">
            <v>4.0999999999999996</v>
          </cell>
          <cell r="Z59" t="str">
            <v>lb</v>
          </cell>
          <cell r="AA59">
            <v>16.146884770186706</v>
          </cell>
          <cell r="AB59" t="str">
            <v>lb</v>
          </cell>
          <cell r="AC59">
            <v>0.32293769540373413</v>
          </cell>
          <cell r="AD59" t="str">
            <v>lb</v>
          </cell>
        </row>
        <row r="60">
          <cell r="B60" t="str">
            <v>Orange</v>
          </cell>
          <cell r="C60" t="str">
            <v>Raw_Material</v>
          </cell>
          <cell r="D60" t="str">
            <v>Produce</v>
          </cell>
          <cell r="E60" t="str">
            <v>Produce Junction</v>
          </cell>
          <cell r="G60">
            <v>10</v>
          </cell>
          <cell r="H60" t="str">
            <v>Bi-Weekly</v>
          </cell>
          <cell r="I60" t="str">
            <v>Shelf</v>
          </cell>
          <cell r="K60">
            <v>6</v>
          </cell>
          <cell r="L60" t="str">
            <v>ea</v>
          </cell>
          <cell r="M60">
            <v>2</v>
          </cell>
          <cell r="N60">
            <v>6</v>
          </cell>
          <cell r="O60" t="str">
            <v>ea</v>
          </cell>
          <cell r="P60">
            <v>2</v>
          </cell>
          <cell r="Q60">
            <v>1</v>
          </cell>
          <cell r="R60" t="str">
            <v>ea</v>
          </cell>
          <cell r="S60">
            <v>0.33333333333333331</v>
          </cell>
          <cell r="T60">
            <v>1</v>
          </cell>
          <cell r="U60">
            <v>0.33333333333333331</v>
          </cell>
          <cell r="W60">
            <v>6</v>
          </cell>
          <cell r="X60" t="str">
            <v>ea</v>
          </cell>
          <cell r="Y60">
            <v>1</v>
          </cell>
          <cell r="Z60" t="str">
            <v>ea</v>
          </cell>
          <cell r="AA60">
            <v>5.0969645885719332</v>
          </cell>
          <cell r="AB60" t="str">
            <v>ea</v>
          </cell>
          <cell r="AC60">
            <v>0.84949409809532217</v>
          </cell>
          <cell r="AD60" t="str">
            <v>ea</v>
          </cell>
        </row>
        <row r="61">
          <cell r="B61" t="str">
            <v>Pepper, Green</v>
          </cell>
          <cell r="C61" t="str">
            <v>Raw_Material</v>
          </cell>
          <cell r="D61" t="str">
            <v>Produce</v>
          </cell>
          <cell r="E61" t="str">
            <v>Produce Junction</v>
          </cell>
          <cell r="G61">
            <v>10</v>
          </cell>
          <cell r="H61" t="str">
            <v>Bi-Weekly</v>
          </cell>
          <cell r="I61" t="str">
            <v>Refrigerator</v>
          </cell>
          <cell r="K61">
            <v>1</v>
          </cell>
          <cell r="L61" t="str">
            <v>lb</v>
          </cell>
          <cell r="M61">
            <v>2.19</v>
          </cell>
          <cell r="N61">
            <v>1</v>
          </cell>
          <cell r="O61" t="str">
            <v>lb</v>
          </cell>
          <cell r="P61">
            <v>2.19</v>
          </cell>
          <cell r="Q61">
            <v>1</v>
          </cell>
          <cell r="R61" t="str">
            <v>lb</v>
          </cell>
          <cell r="S61">
            <v>2.19</v>
          </cell>
          <cell r="T61">
            <v>1</v>
          </cell>
          <cell r="U61">
            <v>2.19</v>
          </cell>
          <cell r="W61">
            <v>0</v>
          </cell>
          <cell r="X61" t="str">
            <v>lb</v>
          </cell>
          <cell r="Z61" t="str">
            <v>lb</v>
          </cell>
          <cell r="AA61">
            <v>0</v>
          </cell>
          <cell r="AB61" t="str">
            <v>lb</v>
          </cell>
          <cell r="AC61">
            <v>0</v>
          </cell>
          <cell r="AD61" t="str">
            <v>lb</v>
          </cell>
        </row>
        <row r="62">
          <cell r="B62" t="str">
            <v>Pepper, Habenero</v>
          </cell>
          <cell r="C62" t="str">
            <v>Raw_Material</v>
          </cell>
          <cell r="D62" t="str">
            <v>Produce</v>
          </cell>
          <cell r="E62" t="str">
            <v>Produce Junction</v>
          </cell>
          <cell r="G62">
            <v>10</v>
          </cell>
          <cell r="H62" t="str">
            <v>Bi-Weekly</v>
          </cell>
          <cell r="I62" t="str">
            <v>Refrigerator</v>
          </cell>
          <cell r="K62">
            <v>1</v>
          </cell>
          <cell r="L62" t="str">
            <v>lb</v>
          </cell>
          <cell r="M62">
            <v>3.5</v>
          </cell>
          <cell r="N62">
            <v>1</v>
          </cell>
          <cell r="O62" t="str">
            <v>lb</v>
          </cell>
          <cell r="P62">
            <v>3.5</v>
          </cell>
          <cell r="Q62">
            <v>1</v>
          </cell>
          <cell r="R62" t="str">
            <v>lb</v>
          </cell>
          <cell r="S62">
            <v>3.5</v>
          </cell>
          <cell r="T62">
            <v>1</v>
          </cell>
          <cell r="U62">
            <v>3.5</v>
          </cell>
          <cell r="W62">
            <v>0</v>
          </cell>
          <cell r="X62" t="str">
            <v>lb</v>
          </cell>
          <cell r="Y62">
            <v>0</v>
          </cell>
          <cell r="Z62" t="str">
            <v>lb</v>
          </cell>
          <cell r="AA62">
            <v>0.45</v>
          </cell>
          <cell r="AB62" t="str">
            <v>lb</v>
          </cell>
          <cell r="AC62">
            <v>0.45</v>
          </cell>
          <cell r="AD62" t="str">
            <v>lb</v>
          </cell>
        </row>
        <row r="63">
          <cell r="B63" t="str">
            <v>Pepper, Jalepeno</v>
          </cell>
          <cell r="C63" t="str">
            <v>Raw_Material</v>
          </cell>
          <cell r="D63" t="str">
            <v>Produce</v>
          </cell>
          <cell r="E63" t="str">
            <v>Produce Junction</v>
          </cell>
          <cell r="G63">
            <v>10</v>
          </cell>
          <cell r="H63" t="str">
            <v>Bi-Weekly</v>
          </cell>
          <cell r="I63" t="str">
            <v>Refrigerator</v>
          </cell>
          <cell r="K63">
            <v>2</v>
          </cell>
          <cell r="L63" t="str">
            <v>lb</v>
          </cell>
          <cell r="M63">
            <v>3</v>
          </cell>
          <cell r="N63">
            <v>2</v>
          </cell>
          <cell r="O63" t="str">
            <v>lb</v>
          </cell>
          <cell r="P63">
            <v>3</v>
          </cell>
          <cell r="Q63">
            <v>1</v>
          </cell>
          <cell r="R63" t="str">
            <v>lb</v>
          </cell>
          <cell r="S63">
            <v>1.5</v>
          </cell>
          <cell r="T63">
            <v>1</v>
          </cell>
          <cell r="U63">
            <v>1.5</v>
          </cell>
          <cell r="W63">
            <v>0</v>
          </cell>
          <cell r="X63" t="str">
            <v>lb</v>
          </cell>
          <cell r="Y63">
            <v>0</v>
          </cell>
          <cell r="Z63" t="str">
            <v>lb</v>
          </cell>
          <cell r="AA63">
            <v>0.88578000000000023</v>
          </cell>
          <cell r="AB63" t="str">
            <v>lb</v>
          </cell>
          <cell r="AC63">
            <v>0.44289000000000012</v>
          </cell>
          <cell r="AD63" t="str">
            <v>lb</v>
          </cell>
        </row>
        <row r="64">
          <cell r="B64" t="str">
            <v>Pepper, Poblano</v>
          </cell>
          <cell r="C64" t="str">
            <v>Raw_Material</v>
          </cell>
          <cell r="D64" t="str">
            <v>Produce</v>
          </cell>
          <cell r="E64" t="str">
            <v>Produce Junction</v>
          </cell>
          <cell r="G64">
            <v>10</v>
          </cell>
          <cell r="H64" t="str">
            <v>Bi-Weekly</v>
          </cell>
          <cell r="I64" t="str">
            <v>Refrigerator</v>
          </cell>
          <cell r="K64">
            <v>1</v>
          </cell>
          <cell r="L64" t="str">
            <v>lb</v>
          </cell>
          <cell r="M64">
            <v>2.99</v>
          </cell>
          <cell r="N64">
            <v>1</v>
          </cell>
          <cell r="O64" t="str">
            <v>lb</v>
          </cell>
          <cell r="P64">
            <v>2.99</v>
          </cell>
          <cell r="Q64">
            <v>1</v>
          </cell>
          <cell r="R64" t="str">
            <v>lb</v>
          </cell>
          <cell r="S64">
            <v>2.99</v>
          </cell>
          <cell r="T64">
            <v>1</v>
          </cell>
          <cell r="U64">
            <v>2.99</v>
          </cell>
          <cell r="W64">
            <v>0</v>
          </cell>
          <cell r="X64" t="str">
            <v>lb</v>
          </cell>
          <cell r="Z64" t="str">
            <v>lb</v>
          </cell>
          <cell r="AA64">
            <v>0</v>
          </cell>
          <cell r="AB64" t="str">
            <v>lb</v>
          </cell>
          <cell r="AC64">
            <v>0</v>
          </cell>
          <cell r="AD64" t="str">
            <v>lb</v>
          </cell>
        </row>
        <row r="65">
          <cell r="B65" t="str">
            <v>Pepper, Red</v>
          </cell>
          <cell r="C65" t="str">
            <v>Raw_Material</v>
          </cell>
          <cell r="D65" t="str">
            <v>Produce</v>
          </cell>
          <cell r="E65" t="str">
            <v>Produce Junction</v>
          </cell>
          <cell r="G65">
            <v>10</v>
          </cell>
          <cell r="H65" t="str">
            <v>Bi-Weekly</v>
          </cell>
          <cell r="I65" t="str">
            <v>Refrigerator</v>
          </cell>
          <cell r="K65">
            <v>1</v>
          </cell>
          <cell r="L65" t="str">
            <v>lb</v>
          </cell>
          <cell r="M65">
            <v>2.5</v>
          </cell>
          <cell r="N65">
            <v>1</v>
          </cell>
          <cell r="O65" t="str">
            <v>lb</v>
          </cell>
          <cell r="P65">
            <v>2.5</v>
          </cell>
          <cell r="Q65">
            <v>1</v>
          </cell>
          <cell r="R65" t="str">
            <v>lb</v>
          </cell>
          <cell r="S65">
            <v>2.5</v>
          </cell>
          <cell r="T65">
            <v>1</v>
          </cell>
          <cell r="U65">
            <v>2.5</v>
          </cell>
          <cell r="W65">
            <v>0</v>
          </cell>
          <cell r="X65" t="str">
            <v>lb</v>
          </cell>
          <cell r="Z65" t="str">
            <v>lb</v>
          </cell>
          <cell r="AA65">
            <v>0</v>
          </cell>
          <cell r="AB65" t="str">
            <v>lb</v>
          </cell>
          <cell r="AC65">
            <v>0</v>
          </cell>
          <cell r="AD65" t="str">
            <v>lb</v>
          </cell>
        </row>
        <row r="66">
          <cell r="B66" t="str">
            <v>Pepper, Serrano</v>
          </cell>
          <cell r="C66" t="str">
            <v>Raw_Material</v>
          </cell>
          <cell r="D66" t="str">
            <v>Produce</v>
          </cell>
          <cell r="E66" t="str">
            <v>Produce Junction</v>
          </cell>
          <cell r="G66">
            <v>10</v>
          </cell>
          <cell r="H66" t="str">
            <v>Bi-Weekly</v>
          </cell>
          <cell r="I66" t="str">
            <v>Refrigerator</v>
          </cell>
          <cell r="K66">
            <v>2</v>
          </cell>
          <cell r="L66" t="str">
            <v>lb</v>
          </cell>
          <cell r="M66">
            <v>3.5</v>
          </cell>
          <cell r="N66">
            <v>2</v>
          </cell>
          <cell r="O66" t="str">
            <v>lb</v>
          </cell>
          <cell r="P66">
            <v>3.5</v>
          </cell>
          <cell r="Q66">
            <v>1</v>
          </cell>
          <cell r="R66" t="str">
            <v>lb</v>
          </cell>
          <cell r="S66">
            <v>1.75</v>
          </cell>
          <cell r="T66">
            <v>1</v>
          </cell>
          <cell r="U66">
            <v>1.75</v>
          </cell>
          <cell r="W66">
            <v>1</v>
          </cell>
          <cell r="X66" t="str">
            <v>lb</v>
          </cell>
          <cell r="Y66">
            <v>0.5</v>
          </cell>
          <cell r="Z66" t="str">
            <v>lb</v>
          </cell>
          <cell r="AA66">
            <v>0.59400000000000008</v>
          </cell>
          <cell r="AB66" t="str">
            <v>lb</v>
          </cell>
          <cell r="AC66">
            <v>0.29700000000000004</v>
          </cell>
          <cell r="AD66" t="str">
            <v>lb</v>
          </cell>
        </row>
        <row r="67">
          <cell r="B67" t="str">
            <v>Tomatillo</v>
          </cell>
          <cell r="C67" t="str">
            <v>Raw_Material</v>
          </cell>
          <cell r="D67" t="str">
            <v>Produce</v>
          </cell>
          <cell r="E67" t="str">
            <v>Produce Junction</v>
          </cell>
          <cell r="G67">
            <v>7</v>
          </cell>
          <cell r="H67" t="str">
            <v>Bi-Weekly</v>
          </cell>
          <cell r="I67" t="str">
            <v>Refrigerator</v>
          </cell>
          <cell r="K67">
            <v>2</v>
          </cell>
          <cell r="L67" t="str">
            <v>lb</v>
          </cell>
          <cell r="M67">
            <v>2.5</v>
          </cell>
          <cell r="N67">
            <v>2</v>
          </cell>
          <cell r="O67" t="str">
            <v>lb</v>
          </cell>
          <cell r="P67">
            <v>2.5</v>
          </cell>
          <cell r="Q67">
            <v>1</v>
          </cell>
          <cell r="R67" t="str">
            <v>lb</v>
          </cell>
          <cell r="S67">
            <v>1.25</v>
          </cell>
          <cell r="T67">
            <v>1</v>
          </cell>
          <cell r="U67">
            <v>1.25</v>
          </cell>
          <cell r="W67">
            <v>0</v>
          </cell>
          <cell r="X67" t="str">
            <v>lb</v>
          </cell>
          <cell r="Y67">
            <v>0</v>
          </cell>
          <cell r="Z67" t="str">
            <v>lb</v>
          </cell>
          <cell r="AA67">
            <v>0</v>
          </cell>
          <cell r="AB67" t="str">
            <v>lb</v>
          </cell>
          <cell r="AC67">
            <v>0</v>
          </cell>
          <cell r="AD67" t="str">
            <v>lb</v>
          </cell>
        </row>
        <row r="68">
          <cell r="B68" t="str">
            <v>Tomatoes, Red Plum</v>
          </cell>
          <cell r="C68" t="str">
            <v>Raw_Material</v>
          </cell>
          <cell r="D68" t="str">
            <v>Produce</v>
          </cell>
          <cell r="E68" t="str">
            <v>Produce Junction</v>
          </cell>
          <cell r="G68">
            <v>7</v>
          </cell>
          <cell r="H68" t="str">
            <v>Bi-Weekly</v>
          </cell>
          <cell r="I68" t="str">
            <v>Refrigerator</v>
          </cell>
          <cell r="K68">
            <v>4</v>
          </cell>
          <cell r="L68" t="str">
            <v>lb</v>
          </cell>
          <cell r="M68">
            <v>3</v>
          </cell>
          <cell r="N68">
            <v>4</v>
          </cell>
          <cell r="O68" t="str">
            <v>lb</v>
          </cell>
          <cell r="P68">
            <v>3</v>
          </cell>
          <cell r="Q68">
            <v>1</v>
          </cell>
          <cell r="R68" t="str">
            <v>lb</v>
          </cell>
          <cell r="S68">
            <v>0.75</v>
          </cell>
          <cell r="T68">
            <v>1</v>
          </cell>
          <cell r="U68">
            <v>0.75</v>
          </cell>
          <cell r="W68">
            <v>0</v>
          </cell>
          <cell r="X68" t="str">
            <v>lb</v>
          </cell>
          <cell r="Y68">
            <v>0</v>
          </cell>
          <cell r="Z68" t="str">
            <v>lb</v>
          </cell>
          <cell r="AA68">
            <v>5.1178400000000011</v>
          </cell>
          <cell r="AB68" t="str">
            <v>lb</v>
          </cell>
          <cell r="AC68">
            <v>1.2794600000000003</v>
          </cell>
          <cell r="AD68" t="str">
            <v>lb</v>
          </cell>
        </row>
        <row r="69">
          <cell r="B69" t="str">
            <v>BBQ Sauce</v>
          </cell>
          <cell r="C69" t="str">
            <v>Raw_Material</v>
          </cell>
          <cell r="D69" t="str">
            <v>Sauce</v>
          </cell>
          <cell r="E69" t="str">
            <v>Derstines</v>
          </cell>
          <cell r="G69">
            <v>365</v>
          </cell>
          <cell r="H69" t="str">
            <v>Monthly</v>
          </cell>
          <cell r="I69" t="str">
            <v>Storage Area</v>
          </cell>
          <cell r="K69">
            <v>1</v>
          </cell>
          <cell r="L69" t="str">
            <v>bottle</v>
          </cell>
          <cell r="M69">
            <v>14.4</v>
          </cell>
          <cell r="N69">
            <v>128</v>
          </cell>
          <cell r="O69" t="str">
            <v>fl oz</v>
          </cell>
          <cell r="P69">
            <v>14.4</v>
          </cell>
          <cell r="Q69">
            <v>1</v>
          </cell>
          <cell r="R69" t="str">
            <v>fl oz</v>
          </cell>
          <cell r="S69">
            <v>0.1125</v>
          </cell>
          <cell r="T69">
            <v>1</v>
          </cell>
          <cell r="U69">
            <v>0.1125</v>
          </cell>
          <cell r="W69">
            <v>128</v>
          </cell>
          <cell r="X69" t="str">
            <v>fl oz</v>
          </cell>
          <cell r="Y69">
            <v>1</v>
          </cell>
          <cell r="Z69" t="str">
            <v>bottle</v>
          </cell>
          <cell r="AA69">
            <v>214.94200000000001</v>
          </cell>
          <cell r="AB69" t="str">
            <v>fl oz</v>
          </cell>
          <cell r="AC69">
            <v>1.6792343750000001</v>
          </cell>
          <cell r="AD69" t="str">
            <v>bottle</v>
          </cell>
        </row>
        <row r="70">
          <cell r="B70" t="str">
            <v>Enchilada Sauce</v>
          </cell>
          <cell r="C70" t="str">
            <v>Raw_Material</v>
          </cell>
          <cell r="D70" t="str">
            <v>Sauce</v>
          </cell>
          <cell r="E70" t="str">
            <v>Wegmans</v>
          </cell>
          <cell r="G70">
            <v>365</v>
          </cell>
          <cell r="H70" t="str">
            <v>Monthly</v>
          </cell>
          <cell r="I70" t="str">
            <v>Shelf</v>
          </cell>
          <cell r="K70">
            <v>1</v>
          </cell>
          <cell r="L70" t="str">
            <v>can</v>
          </cell>
          <cell r="M70">
            <v>2.98</v>
          </cell>
          <cell r="N70">
            <v>26</v>
          </cell>
          <cell r="O70" t="str">
            <v>fl oz</v>
          </cell>
          <cell r="P70">
            <v>2.98</v>
          </cell>
          <cell r="Q70">
            <v>1</v>
          </cell>
          <cell r="R70" t="str">
            <v>fl oz</v>
          </cell>
          <cell r="S70">
            <v>0.11461538461538462</v>
          </cell>
          <cell r="T70">
            <v>1</v>
          </cell>
          <cell r="U70">
            <v>0.11461538461538462</v>
          </cell>
          <cell r="W70">
            <v>0</v>
          </cell>
          <cell r="X70" t="str">
            <v>fl oz</v>
          </cell>
          <cell r="Y70">
            <v>0</v>
          </cell>
          <cell r="Z70" t="str">
            <v>can</v>
          </cell>
          <cell r="AA70">
            <v>0</v>
          </cell>
          <cell r="AB70" t="str">
            <v>fl oz</v>
          </cell>
          <cell r="AC70">
            <v>0</v>
          </cell>
          <cell r="AD70" t="str">
            <v>can</v>
          </cell>
        </row>
        <row r="71">
          <cell r="B71" t="str">
            <v>Hot Sauce</v>
          </cell>
          <cell r="C71" t="str">
            <v>Raw_Material</v>
          </cell>
          <cell r="D71" t="str">
            <v>Sauce</v>
          </cell>
          <cell r="E71" t="str">
            <v>Restaurant Store</v>
          </cell>
          <cell r="G71">
            <v>365</v>
          </cell>
          <cell r="H71" t="str">
            <v>Monthly</v>
          </cell>
          <cell r="I71" t="str">
            <v>Storage Area</v>
          </cell>
          <cell r="K71">
            <v>1</v>
          </cell>
          <cell r="L71" t="str">
            <v>bottle</v>
          </cell>
          <cell r="M71">
            <v>13</v>
          </cell>
          <cell r="N71">
            <v>128</v>
          </cell>
          <cell r="O71" t="str">
            <v>fl oz</v>
          </cell>
          <cell r="P71">
            <v>13</v>
          </cell>
          <cell r="Q71">
            <v>1</v>
          </cell>
          <cell r="R71" t="str">
            <v>fl oz</v>
          </cell>
          <cell r="S71">
            <v>0.1015625</v>
          </cell>
          <cell r="T71">
            <v>1</v>
          </cell>
          <cell r="U71">
            <v>0.1015625</v>
          </cell>
          <cell r="W71">
            <v>384</v>
          </cell>
          <cell r="X71" t="str">
            <v>fl oz</v>
          </cell>
          <cell r="Y71">
            <v>3</v>
          </cell>
          <cell r="Z71" t="str">
            <v>bottle</v>
          </cell>
          <cell r="AA71">
            <v>18.943750000000001</v>
          </cell>
          <cell r="AB71" t="str">
            <v>fl oz</v>
          </cell>
          <cell r="AC71">
            <v>0.14799804687500001</v>
          </cell>
          <cell r="AD71" t="str">
            <v>bottle</v>
          </cell>
        </row>
        <row r="72">
          <cell r="B72" t="str">
            <v>Ketchup</v>
          </cell>
          <cell r="C72" t="str">
            <v>Raw_Material</v>
          </cell>
          <cell r="D72" t="str">
            <v>Sauce</v>
          </cell>
          <cell r="E72" t="str">
            <v>Restaurant Store</v>
          </cell>
          <cell r="G72">
            <v>365</v>
          </cell>
          <cell r="H72" t="str">
            <v>Monthly</v>
          </cell>
          <cell r="I72" t="str">
            <v>Storage Area</v>
          </cell>
          <cell r="K72">
            <v>1</v>
          </cell>
          <cell r="L72" t="str">
            <v>bottle</v>
          </cell>
          <cell r="M72">
            <v>7.6</v>
          </cell>
          <cell r="N72">
            <v>95</v>
          </cell>
          <cell r="O72" t="str">
            <v>fl oz</v>
          </cell>
          <cell r="P72">
            <v>7.6</v>
          </cell>
          <cell r="Q72">
            <v>1</v>
          </cell>
          <cell r="R72" t="str">
            <v>fl oz</v>
          </cell>
          <cell r="S72">
            <v>0.08</v>
          </cell>
          <cell r="T72">
            <v>1</v>
          </cell>
          <cell r="U72">
            <v>0.08</v>
          </cell>
          <cell r="W72">
            <v>570</v>
          </cell>
          <cell r="X72" t="str">
            <v>fl oz</v>
          </cell>
          <cell r="Y72">
            <v>6</v>
          </cell>
          <cell r="Z72" t="str">
            <v>bottle</v>
          </cell>
          <cell r="AA72">
            <v>0</v>
          </cell>
          <cell r="AB72" t="str">
            <v>fl oz</v>
          </cell>
          <cell r="AC72">
            <v>0</v>
          </cell>
          <cell r="AD72" t="str">
            <v>bottle</v>
          </cell>
        </row>
        <row r="73">
          <cell r="B73" t="str">
            <v>Liquid Smoke, Hickory</v>
          </cell>
          <cell r="C73" t="str">
            <v>Raw_Material</v>
          </cell>
          <cell r="D73" t="str">
            <v>Sauce</v>
          </cell>
          <cell r="E73" t="str">
            <v>Wegmans</v>
          </cell>
          <cell r="G73">
            <v>365</v>
          </cell>
          <cell r="H73" t="str">
            <v>Monthly</v>
          </cell>
          <cell r="I73" t="str">
            <v>Shelf</v>
          </cell>
          <cell r="K73">
            <v>1</v>
          </cell>
          <cell r="L73" t="str">
            <v>bottle</v>
          </cell>
          <cell r="M73">
            <v>18</v>
          </cell>
          <cell r="N73">
            <v>128</v>
          </cell>
          <cell r="O73" t="str">
            <v>fl oz</v>
          </cell>
          <cell r="P73">
            <v>18</v>
          </cell>
          <cell r="Q73">
            <v>1</v>
          </cell>
          <cell r="R73" t="str">
            <v>fl oz</v>
          </cell>
          <cell r="S73">
            <v>0.140625</v>
          </cell>
          <cell r="T73">
            <v>1</v>
          </cell>
          <cell r="U73">
            <v>0.140625</v>
          </cell>
          <cell r="W73">
            <v>128</v>
          </cell>
          <cell r="X73" t="str">
            <v>fl oz</v>
          </cell>
          <cell r="Y73">
            <v>1</v>
          </cell>
          <cell r="Z73" t="str">
            <v>bottle</v>
          </cell>
          <cell r="AA73">
            <v>6.5613333333333346</v>
          </cell>
          <cell r="AB73" t="str">
            <v>fl oz</v>
          </cell>
          <cell r="AC73">
            <v>5.1260416666666676E-2</v>
          </cell>
          <cell r="AD73" t="str">
            <v>bottle</v>
          </cell>
        </row>
        <row r="74">
          <cell r="B74" t="str">
            <v>Ranch</v>
          </cell>
          <cell r="C74" t="str">
            <v>Raw_Material</v>
          </cell>
          <cell r="D74" t="str">
            <v>Sauce</v>
          </cell>
          <cell r="E74" t="str">
            <v>Restaurant Store</v>
          </cell>
          <cell r="G74">
            <v>90</v>
          </cell>
          <cell r="H74" t="str">
            <v>Monthly</v>
          </cell>
          <cell r="I74" t="str">
            <v>Storage Area</v>
          </cell>
          <cell r="K74">
            <v>1</v>
          </cell>
          <cell r="L74" t="str">
            <v>bottle</v>
          </cell>
          <cell r="M74">
            <v>13.62</v>
          </cell>
          <cell r="N74">
            <v>128</v>
          </cell>
          <cell r="O74" t="str">
            <v>fl oz</v>
          </cell>
          <cell r="P74">
            <v>13.62</v>
          </cell>
          <cell r="Q74">
            <v>1</v>
          </cell>
          <cell r="R74" t="str">
            <v>fl oz</v>
          </cell>
          <cell r="S74">
            <v>0.10640624999999999</v>
          </cell>
          <cell r="T74">
            <v>1</v>
          </cell>
          <cell r="U74">
            <v>0.10640624999999999</v>
          </cell>
          <cell r="W74">
            <v>384</v>
          </cell>
          <cell r="X74" t="str">
            <v>fl oz</v>
          </cell>
          <cell r="Y74">
            <v>3</v>
          </cell>
          <cell r="Z74" t="str">
            <v>bottle</v>
          </cell>
          <cell r="AA74">
            <v>146.00624999999999</v>
          </cell>
          <cell r="AB74" t="str">
            <v>fl oz</v>
          </cell>
          <cell r="AC74">
            <v>1.140673828125</v>
          </cell>
          <cell r="AD74" t="str">
            <v>bottle</v>
          </cell>
        </row>
        <row r="75">
          <cell r="B75" t="str">
            <v>Soy Sauce</v>
          </cell>
          <cell r="C75" t="str">
            <v>Raw_Material</v>
          </cell>
          <cell r="D75" t="str">
            <v>Sauce</v>
          </cell>
          <cell r="E75" t="str">
            <v>Restaurant Store</v>
          </cell>
          <cell r="G75">
            <v>365</v>
          </cell>
          <cell r="H75" t="str">
            <v>Monthly</v>
          </cell>
          <cell r="I75" t="str">
            <v>Shelf</v>
          </cell>
          <cell r="K75">
            <v>1</v>
          </cell>
          <cell r="L75" t="str">
            <v>bottle</v>
          </cell>
          <cell r="M75">
            <v>9.49</v>
          </cell>
          <cell r="N75">
            <v>100</v>
          </cell>
          <cell r="O75" t="str">
            <v>fl oz</v>
          </cell>
          <cell r="P75">
            <v>9.49</v>
          </cell>
          <cell r="Q75">
            <v>1</v>
          </cell>
          <cell r="R75" t="str">
            <v>fl oz</v>
          </cell>
          <cell r="S75">
            <v>9.4899999999999998E-2</v>
          </cell>
          <cell r="T75">
            <v>1</v>
          </cell>
          <cell r="U75">
            <v>9.4899999999999998E-2</v>
          </cell>
          <cell r="W75">
            <v>100</v>
          </cell>
          <cell r="X75" t="str">
            <v>fl oz</v>
          </cell>
          <cell r="Y75">
            <v>1</v>
          </cell>
          <cell r="Z75" t="str">
            <v>bottle</v>
          </cell>
          <cell r="AA75">
            <v>14.110127794383413</v>
          </cell>
          <cell r="AB75" t="str">
            <v>fl oz</v>
          </cell>
          <cell r="AC75">
            <v>0.14110127794383412</v>
          </cell>
          <cell r="AD75" t="str">
            <v>bottle</v>
          </cell>
        </row>
        <row r="76">
          <cell r="B76" t="str">
            <v>Sriracha Sauce</v>
          </cell>
          <cell r="C76" t="str">
            <v>Raw_Material</v>
          </cell>
          <cell r="D76" t="str">
            <v>Sauce</v>
          </cell>
          <cell r="E76" t="str">
            <v>Restaurant Store</v>
          </cell>
          <cell r="G76">
            <v>365</v>
          </cell>
          <cell r="H76" t="str">
            <v>Monthly</v>
          </cell>
          <cell r="I76" t="str">
            <v>Storage Area</v>
          </cell>
          <cell r="K76">
            <v>1</v>
          </cell>
          <cell r="L76" t="str">
            <v>bottle</v>
          </cell>
          <cell r="M76">
            <v>2.29</v>
          </cell>
          <cell r="N76">
            <v>17</v>
          </cell>
          <cell r="O76" t="str">
            <v>fl oz</v>
          </cell>
          <cell r="P76">
            <v>2.29</v>
          </cell>
          <cell r="Q76">
            <v>1</v>
          </cell>
          <cell r="R76" t="str">
            <v>fl oz</v>
          </cell>
          <cell r="S76">
            <v>0.13470588235294118</v>
          </cell>
          <cell r="T76">
            <v>1</v>
          </cell>
          <cell r="U76">
            <v>0.13470588235294118</v>
          </cell>
          <cell r="W76">
            <v>17</v>
          </cell>
          <cell r="X76" t="str">
            <v>fl oz</v>
          </cell>
          <cell r="Y76">
            <v>1</v>
          </cell>
          <cell r="Z76" t="str">
            <v>bottle</v>
          </cell>
          <cell r="AA76">
            <v>0</v>
          </cell>
          <cell r="AB76" t="str">
            <v>fl oz</v>
          </cell>
          <cell r="AC76">
            <v>0</v>
          </cell>
          <cell r="AD76" t="str">
            <v>bottle</v>
          </cell>
        </row>
        <row r="77">
          <cell r="B77" t="str">
            <v>Adobo Seasoning</v>
          </cell>
          <cell r="C77" t="str">
            <v>Raw_Material</v>
          </cell>
          <cell r="D77" t="str">
            <v>Spice</v>
          </cell>
          <cell r="E77" t="str">
            <v>Restaurant Store</v>
          </cell>
          <cell r="G77">
            <v>365</v>
          </cell>
          <cell r="H77" t="str">
            <v>Monthly</v>
          </cell>
          <cell r="I77" t="str">
            <v>Shelf</v>
          </cell>
          <cell r="K77">
            <v>1</v>
          </cell>
          <cell r="L77" t="str">
            <v>bottle</v>
          </cell>
          <cell r="M77">
            <v>4</v>
          </cell>
          <cell r="N77">
            <v>6</v>
          </cell>
          <cell r="O77" t="str">
            <v>fl oz</v>
          </cell>
          <cell r="P77">
            <v>4</v>
          </cell>
          <cell r="Q77">
            <v>1</v>
          </cell>
          <cell r="R77" t="str">
            <v>fl oz</v>
          </cell>
          <cell r="S77">
            <v>0.66666666666666663</v>
          </cell>
          <cell r="T77">
            <v>1</v>
          </cell>
          <cell r="U77">
            <v>0.66666666666666663</v>
          </cell>
          <cell r="W77">
            <v>6</v>
          </cell>
          <cell r="X77" t="str">
            <v>fl oz</v>
          </cell>
          <cell r="Y77">
            <v>1</v>
          </cell>
          <cell r="Z77" t="str">
            <v>bottle</v>
          </cell>
          <cell r="AA77">
            <v>7.8379999999999992</v>
          </cell>
          <cell r="AB77" t="str">
            <v>fl oz</v>
          </cell>
          <cell r="AC77">
            <v>1.3063333333333331</v>
          </cell>
          <cell r="AD77" t="str">
            <v>bottle</v>
          </cell>
        </row>
        <row r="78">
          <cell r="B78" t="str">
            <v>Bay Leaves</v>
          </cell>
          <cell r="C78" t="str">
            <v>Raw_Material</v>
          </cell>
          <cell r="D78" t="str">
            <v>Spice</v>
          </cell>
          <cell r="E78" t="str">
            <v>Restaurant Store</v>
          </cell>
          <cell r="G78">
            <v>365</v>
          </cell>
          <cell r="H78" t="str">
            <v>Monthly</v>
          </cell>
          <cell r="I78" t="str">
            <v>Shelf</v>
          </cell>
          <cell r="K78">
            <v>1</v>
          </cell>
          <cell r="L78" t="str">
            <v>bottle</v>
          </cell>
          <cell r="M78">
            <v>3.79</v>
          </cell>
          <cell r="N78">
            <v>100</v>
          </cell>
          <cell r="O78" t="str">
            <v>ea</v>
          </cell>
          <cell r="P78">
            <v>3.79</v>
          </cell>
          <cell r="Q78">
            <v>1</v>
          </cell>
          <cell r="R78" t="str">
            <v>ea</v>
          </cell>
          <cell r="S78">
            <v>3.7900000000000003E-2</v>
          </cell>
          <cell r="T78">
            <v>1</v>
          </cell>
          <cell r="U78">
            <v>3.7900000000000003E-2</v>
          </cell>
          <cell r="W78">
            <v>200</v>
          </cell>
          <cell r="X78" t="str">
            <v>ea</v>
          </cell>
          <cell r="Y78">
            <v>2</v>
          </cell>
          <cell r="Z78" t="str">
            <v>bottle</v>
          </cell>
          <cell r="AA78">
            <v>30.581787531431598</v>
          </cell>
          <cell r="AB78" t="str">
            <v>ea</v>
          </cell>
          <cell r="AC78">
            <v>0.30581787531431598</v>
          </cell>
          <cell r="AD78" t="str">
            <v>bottle</v>
          </cell>
        </row>
        <row r="79">
          <cell r="B79" t="str">
            <v>Chili Powder</v>
          </cell>
          <cell r="C79" t="str">
            <v>Raw_Material</v>
          </cell>
          <cell r="D79" t="str">
            <v>Spice</v>
          </cell>
          <cell r="E79" t="str">
            <v>Restaurant Store</v>
          </cell>
          <cell r="G79">
            <v>365</v>
          </cell>
          <cell r="H79" t="str">
            <v>Monthly</v>
          </cell>
          <cell r="I79" t="str">
            <v>Shelf</v>
          </cell>
          <cell r="K79">
            <v>1</v>
          </cell>
          <cell r="L79" t="str">
            <v>bottle</v>
          </cell>
          <cell r="M79">
            <v>3.99</v>
          </cell>
          <cell r="N79">
            <v>10.6</v>
          </cell>
          <cell r="O79" t="str">
            <v>fl oz</v>
          </cell>
          <cell r="P79">
            <v>3.99</v>
          </cell>
          <cell r="Q79">
            <v>1</v>
          </cell>
          <cell r="R79" t="str">
            <v>fl oz</v>
          </cell>
          <cell r="S79">
            <v>0.37641509433962267</v>
          </cell>
          <cell r="T79">
            <v>1</v>
          </cell>
          <cell r="U79">
            <v>0.37641509433962267</v>
          </cell>
          <cell r="W79">
            <v>31.799999999999997</v>
          </cell>
          <cell r="X79" t="str">
            <v>fl oz</v>
          </cell>
          <cell r="Y79">
            <v>3</v>
          </cell>
          <cell r="Z79" t="str">
            <v>bottle</v>
          </cell>
          <cell r="AA79">
            <v>0</v>
          </cell>
          <cell r="AB79" t="str">
            <v>fl oz</v>
          </cell>
          <cell r="AC79">
            <v>0</v>
          </cell>
          <cell r="AD79" t="str">
            <v>bottle</v>
          </cell>
        </row>
        <row r="80">
          <cell r="B80" t="str">
            <v>Chipotle Seasoning</v>
          </cell>
          <cell r="C80" t="str">
            <v>Raw_Material</v>
          </cell>
          <cell r="D80" t="str">
            <v>Spice</v>
          </cell>
          <cell r="E80" t="str">
            <v>Restaurant Store</v>
          </cell>
          <cell r="G80">
            <v>365</v>
          </cell>
          <cell r="H80" t="str">
            <v>Monthly</v>
          </cell>
          <cell r="I80" t="str">
            <v>Shelf</v>
          </cell>
          <cell r="K80">
            <v>1</v>
          </cell>
          <cell r="L80" t="str">
            <v>bottle</v>
          </cell>
          <cell r="M80">
            <v>6</v>
          </cell>
          <cell r="N80">
            <v>16</v>
          </cell>
          <cell r="O80" t="str">
            <v>fl oz</v>
          </cell>
          <cell r="P80">
            <v>6</v>
          </cell>
          <cell r="Q80">
            <v>1</v>
          </cell>
          <cell r="R80" t="str">
            <v>fl oz</v>
          </cell>
          <cell r="S80">
            <v>0.375</v>
          </cell>
          <cell r="T80">
            <v>1</v>
          </cell>
          <cell r="U80">
            <v>0.375</v>
          </cell>
          <cell r="W80">
            <v>32</v>
          </cell>
          <cell r="X80" t="str">
            <v>fl oz</v>
          </cell>
          <cell r="Y80">
            <v>2</v>
          </cell>
          <cell r="Z80" t="str">
            <v>bottle</v>
          </cell>
          <cell r="AA80">
            <v>11.961549999999999</v>
          </cell>
          <cell r="AB80" t="str">
            <v>fl oz</v>
          </cell>
          <cell r="AC80">
            <v>0.74759687499999994</v>
          </cell>
          <cell r="AD80" t="str">
            <v>bottle</v>
          </cell>
        </row>
        <row r="81">
          <cell r="B81" t="str">
            <v>Cilantro, Dried</v>
          </cell>
          <cell r="C81" t="str">
            <v>Raw_Material</v>
          </cell>
          <cell r="D81" t="str">
            <v>Spice</v>
          </cell>
          <cell r="E81" t="str">
            <v>Restaurant Store</v>
          </cell>
          <cell r="G81">
            <v>365</v>
          </cell>
          <cell r="H81" t="str">
            <v>Monthly</v>
          </cell>
          <cell r="I81" t="str">
            <v>Shelf</v>
          </cell>
          <cell r="K81">
            <v>1</v>
          </cell>
          <cell r="L81" t="str">
            <v>bottle</v>
          </cell>
          <cell r="M81">
            <v>6</v>
          </cell>
          <cell r="N81">
            <v>32</v>
          </cell>
          <cell r="O81" t="str">
            <v>fl oz</v>
          </cell>
          <cell r="P81">
            <v>6</v>
          </cell>
          <cell r="Q81">
            <v>1</v>
          </cell>
          <cell r="R81" t="str">
            <v>fl oz</v>
          </cell>
          <cell r="S81">
            <v>0.1875</v>
          </cell>
          <cell r="T81">
            <v>1</v>
          </cell>
          <cell r="U81">
            <v>0.1875</v>
          </cell>
          <cell r="W81">
            <v>32</v>
          </cell>
          <cell r="X81" t="str">
            <v>fl oz</v>
          </cell>
          <cell r="Y81">
            <v>1</v>
          </cell>
          <cell r="Z81" t="str">
            <v>bottle</v>
          </cell>
          <cell r="AA81">
            <v>0</v>
          </cell>
          <cell r="AB81" t="str">
            <v>fl oz</v>
          </cell>
          <cell r="AC81">
            <v>0</v>
          </cell>
          <cell r="AD81" t="str">
            <v>bottle</v>
          </cell>
        </row>
        <row r="82">
          <cell r="B82" t="str">
            <v>Cloves, ground</v>
          </cell>
          <cell r="C82" t="str">
            <v>Raw_Material</v>
          </cell>
          <cell r="D82" t="str">
            <v>Spice</v>
          </cell>
          <cell r="E82" t="str">
            <v>Restaurant Store</v>
          </cell>
          <cell r="G82">
            <v>365</v>
          </cell>
          <cell r="H82" t="str">
            <v>Monthly</v>
          </cell>
          <cell r="I82" t="str">
            <v>Shelf</v>
          </cell>
          <cell r="K82">
            <v>1</v>
          </cell>
          <cell r="L82" t="str">
            <v>bottle</v>
          </cell>
          <cell r="M82">
            <v>6</v>
          </cell>
          <cell r="N82">
            <v>16</v>
          </cell>
          <cell r="O82" t="str">
            <v>fl oz</v>
          </cell>
          <cell r="P82">
            <v>6</v>
          </cell>
          <cell r="Q82">
            <v>1</v>
          </cell>
          <cell r="R82" t="str">
            <v>fl oz</v>
          </cell>
          <cell r="S82">
            <v>0.375</v>
          </cell>
          <cell r="T82">
            <v>1</v>
          </cell>
          <cell r="U82">
            <v>0.375</v>
          </cell>
          <cell r="W82">
            <v>16</v>
          </cell>
          <cell r="X82" t="str">
            <v>fl oz</v>
          </cell>
          <cell r="Y82">
            <v>1</v>
          </cell>
          <cell r="Z82" t="str">
            <v>bottle</v>
          </cell>
          <cell r="AA82">
            <v>0.72</v>
          </cell>
          <cell r="AB82" t="str">
            <v>fl oz</v>
          </cell>
          <cell r="AC82">
            <v>4.4999999999999998E-2</v>
          </cell>
          <cell r="AD82" t="str">
            <v>bottle</v>
          </cell>
        </row>
        <row r="83">
          <cell r="B83" t="str">
            <v>Cumin Powder</v>
          </cell>
          <cell r="C83" t="str">
            <v>Raw_Material</v>
          </cell>
          <cell r="D83" t="str">
            <v>Spice</v>
          </cell>
          <cell r="E83" t="str">
            <v>Restaurant Store</v>
          </cell>
          <cell r="G83">
            <v>365</v>
          </cell>
          <cell r="H83" t="str">
            <v>Monthly</v>
          </cell>
          <cell r="I83" t="str">
            <v>Shelf</v>
          </cell>
          <cell r="K83">
            <v>1</v>
          </cell>
          <cell r="L83" t="str">
            <v>bottle</v>
          </cell>
          <cell r="M83">
            <v>14.49</v>
          </cell>
          <cell r="N83">
            <v>84</v>
          </cell>
          <cell r="O83" t="str">
            <v>fl oz</v>
          </cell>
          <cell r="P83">
            <v>14.49</v>
          </cell>
          <cell r="Q83">
            <v>1</v>
          </cell>
          <cell r="R83" t="str">
            <v>fl oz</v>
          </cell>
          <cell r="S83">
            <v>0.17250000000000001</v>
          </cell>
          <cell r="T83">
            <v>1</v>
          </cell>
          <cell r="U83">
            <v>0.17250000000000001</v>
          </cell>
          <cell r="W83">
            <v>84</v>
          </cell>
          <cell r="X83" t="str">
            <v>fl oz</v>
          </cell>
          <cell r="Y83">
            <v>1</v>
          </cell>
          <cell r="Z83" t="str">
            <v>bottle</v>
          </cell>
          <cell r="AA83">
            <v>0</v>
          </cell>
          <cell r="AB83" t="str">
            <v>fl oz</v>
          </cell>
          <cell r="AC83">
            <v>0</v>
          </cell>
          <cell r="AD83" t="str">
            <v>bottle</v>
          </cell>
        </row>
        <row r="84">
          <cell r="B84" t="str">
            <v>Garlic Powder</v>
          </cell>
          <cell r="C84" t="str">
            <v>Raw_Material</v>
          </cell>
          <cell r="D84" t="str">
            <v>Spice</v>
          </cell>
          <cell r="E84" t="str">
            <v>Restaurant Store</v>
          </cell>
          <cell r="G84">
            <v>365</v>
          </cell>
          <cell r="H84" t="str">
            <v>Monthly</v>
          </cell>
          <cell r="I84" t="str">
            <v>Shelf</v>
          </cell>
          <cell r="K84">
            <v>1</v>
          </cell>
          <cell r="L84" t="str">
            <v>bottle</v>
          </cell>
          <cell r="M84">
            <v>8</v>
          </cell>
          <cell r="N84">
            <v>35.6</v>
          </cell>
          <cell r="O84" t="str">
            <v>fl oz</v>
          </cell>
          <cell r="P84">
            <v>8</v>
          </cell>
          <cell r="Q84">
            <v>1</v>
          </cell>
          <cell r="R84" t="str">
            <v>fl oz</v>
          </cell>
          <cell r="S84">
            <v>0.2247191011235955</v>
          </cell>
          <cell r="T84">
            <v>1</v>
          </cell>
          <cell r="U84">
            <v>0.2247191011235955</v>
          </cell>
          <cell r="W84">
            <v>71.2</v>
          </cell>
          <cell r="X84" t="str">
            <v>fl oz</v>
          </cell>
          <cell r="Y84">
            <v>2</v>
          </cell>
          <cell r="Z84" t="str">
            <v>bottle</v>
          </cell>
          <cell r="AA84">
            <v>0</v>
          </cell>
          <cell r="AB84" t="str">
            <v>fl oz</v>
          </cell>
          <cell r="AC84">
            <v>0</v>
          </cell>
          <cell r="AD84" t="str">
            <v>bottle</v>
          </cell>
        </row>
        <row r="85">
          <cell r="B85" t="str">
            <v>Garlic, Cloves</v>
          </cell>
          <cell r="C85" t="str">
            <v>Raw_Material</v>
          </cell>
          <cell r="D85" t="str">
            <v>Spice</v>
          </cell>
          <cell r="E85" t="str">
            <v>Restaurant Store</v>
          </cell>
          <cell r="G85">
            <v>30</v>
          </cell>
          <cell r="H85" t="str">
            <v>Monthly</v>
          </cell>
          <cell r="I85" t="str">
            <v>Shelf</v>
          </cell>
          <cell r="K85">
            <v>1</v>
          </cell>
          <cell r="L85" t="str">
            <v>jar</v>
          </cell>
          <cell r="M85">
            <v>23</v>
          </cell>
          <cell r="N85">
            <v>275</v>
          </cell>
          <cell r="O85" t="str">
            <v>clove</v>
          </cell>
          <cell r="P85">
            <v>23</v>
          </cell>
          <cell r="Q85">
            <v>1</v>
          </cell>
          <cell r="R85" t="str">
            <v>clove</v>
          </cell>
          <cell r="S85">
            <v>8.3636363636363634E-2</v>
          </cell>
          <cell r="T85">
            <v>1</v>
          </cell>
          <cell r="U85">
            <v>8.3636363636363634E-2</v>
          </cell>
          <cell r="W85">
            <v>275</v>
          </cell>
          <cell r="X85" t="str">
            <v>clove</v>
          </cell>
          <cell r="Y85">
            <v>1</v>
          </cell>
          <cell r="Z85" t="str">
            <v>jar</v>
          </cell>
          <cell r="AA85">
            <v>142.70407647619888</v>
          </cell>
          <cell r="AB85" t="str">
            <v>clove</v>
          </cell>
          <cell r="AC85">
            <v>0.51892391445890507</v>
          </cell>
          <cell r="AD85" t="str">
            <v>jar</v>
          </cell>
        </row>
        <row r="86">
          <cell r="B86" t="str">
            <v>Onion Powder</v>
          </cell>
          <cell r="C86" t="str">
            <v>Raw_Material</v>
          </cell>
          <cell r="D86" t="str">
            <v>Spice</v>
          </cell>
          <cell r="E86" t="str">
            <v>Restaurant Store</v>
          </cell>
          <cell r="G86">
            <v>365</v>
          </cell>
          <cell r="H86" t="str">
            <v>Monthly</v>
          </cell>
          <cell r="I86" t="str">
            <v>Shelf</v>
          </cell>
          <cell r="K86">
            <v>1</v>
          </cell>
          <cell r="L86" t="str">
            <v>bottle</v>
          </cell>
          <cell r="M86">
            <v>7</v>
          </cell>
          <cell r="N86">
            <v>34.1</v>
          </cell>
          <cell r="O86" t="str">
            <v>fl oz</v>
          </cell>
          <cell r="P86">
            <v>7</v>
          </cell>
          <cell r="Q86">
            <v>1</v>
          </cell>
          <cell r="R86" t="str">
            <v>fl oz</v>
          </cell>
          <cell r="S86">
            <v>0.20527859237536655</v>
          </cell>
          <cell r="T86">
            <v>1</v>
          </cell>
          <cell r="U86">
            <v>0.20527859237536655</v>
          </cell>
          <cell r="W86">
            <v>34.1</v>
          </cell>
          <cell r="X86" t="str">
            <v>fl oz</v>
          </cell>
          <cell r="Y86">
            <v>1</v>
          </cell>
          <cell r="Z86" t="str">
            <v>bottle</v>
          </cell>
          <cell r="AA86">
            <v>0</v>
          </cell>
          <cell r="AB86" t="str">
            <v>fl oz</v>
          </cell>
          <cell r="AC86">
            <v>0</v>
          </cell>
          <cell r="AD86" t="str">
            <v>bottle</v>
          </cell>
        </row>
        <row r="87">
          <cell r="B87" t="str">
            <v>Oregano</v>
          </cell>
          <cell r="C87" t="str">
            <v>Raw_Material</v>
          </cell>
          <cell r="D87" t="str">
            <v>Spice</v>
          </cell>
          <cell r="E87" t="str">
            <v>Restaurant Store</v>
          </cell>
          <cell r="G87">
            <v>365</v>
          </cell>
          <cell r="H87" t="str">
            <v>Monthly</v>
          </cell>
          <cell r="I87" t="str">
            <v>Shelf</v>
          </cell>
          <cell r="K87">
            <v>1</v>
          </cell>
          <cell r="L87" t="str">
            <v>bottle</v>
          </cell>
          <cell r="M87">
            <v>10.09</v>
          </cell>
          <cell r="N87">
            <v>100</v>
          </cell>
          <cell r="O87" t="str">
            <v>fl oz</v>
          </cell>
          <cell r="P87">
            <v>10.09</v>
          </cell>
          <cell r="Q87">
            <v>1</v>
          </cell>
          <cell r="R87" t="str">
            <v>fl oz</v>
          </cell>
          <cell r="S87">
            <v>0.1009</v>
          </cell>
          <cell r="T87">
            <v>1</v>
          </cell>
          <cell r="U87">
            <v>0.1009</v>
          </cell>
          <cell r="W87">
            <v>100</v>
          </cell>
          <cell r="X87" t="str">
            <v>fl oz</v>
          </cell>
          <cell r="Y87">
            <v>1</v>
          </cell>
          <cell r="Z87" t="str">
            <v>bottle</v>
          </cell>
          <cell r="AA87">
            <v>10.358219451429244</v>
          </cell>
          <cell r="AB87" t="str">
            <v>fl oz</v>
          </cell>
          <cell r="AC87">
            <v>0.10358219451429244</v>
          </cell>
          <cell r="AD87" t="str">
            <v>bottle</v>
          </cell>
        </row>
        <row r="88">
          <cell r="B88" t="str">
            <v>Paprika</v>
          </cell>
          <cell r="C88" t="str">
            <v>Raw_Material</v>
          </cell>
          <cell r="D88" t="str">
            <v>Spice</v>
          </cell>
          <cell r="E88" t="str">
            <v>Restaurant Store</v>
          </cell>
          <cell r="G88">
            <v>365</v>
          </cell>
          <cell r="H88" t="str">
            <v>Monthly</v>
          </cell>
          <cell r="I88" t="str">
            <v>Shelf</v>
          </cell>
          <cell r="K88">
            <v>1</v>
          </cell>
          <cell r="L88" t="str">
            <v>bottle</v>
          </cell>
          <cell r="M88">
            <v>5</v>
          </cell>
          <cell r="N88">
            <v>20.8</v>
          </cell>
          <cell r="O88" t="str">
            <v>fl oz</v>
          </cell>
          <cell r="P88">
            <v>5</v>
          </cell>
          <cell r="Q88">
            <v>1</v>
          </cell>
          <cell r="R88" t="str">
            <v>fl oz</v>
          </cell>
          <cell r="S88">
            <v>0.24038461538461536</v>
          </cell>
          <cell r="T88">
            <v>1</v>
          </cell>
          <cell r="U88">
            <v>0.24038461538461536</v>
          </cell>
          <cell r="W88">
            <v>20.8</v>
          </cell>
          <cell r="X88" t="str">
            <v>fl oz</v>
          </cell>
          <cell r="Y88">
            <v>1</v>
          </cell>
          <cell r="Z88" t="str">
            <v>bottle</v>
          </cell>
          <cell r="AA88">
            <v>3.5622666666666669</v>
          </cell>
          <cell r="AB88" t="str">
            <v>fl oz</v>
          </cell>
          <cell r="AC88">
            <v>0.17126282051282052</v>
          </cell>
          <cell r="AD88" t="str">
            <v>bottle</v>
          </cell>
        </row>
        <row r="89">
          <cell r="B89" t="str">
            <v>Pepper</v>
          </cell>
          <cell r="C89" t="str">
            <v>Raw_Material</v>
          </cell>
          <cell r="D89" t="str">
            <v>Spice</v>
          </cell>
          <cell r="E89" t="str">
            <v>Restaurant Store</v>
          </cell>
          <cell r="G89">
            <v>365</v>
          </cell>
          <cell r="H89" t="str">
            <v>Monthly</v>
          </cell>
          <cell r="I89" t="str">
            <v>Shelf</v>
          </cell>
          <cell r="K89">
            <v>1</v>
          </cell>
          <cell r="L89" t="str">
            <v>bottle</v>
          </cell>
          <cell r="M89">
            <v>18</v>
          </cell>
          <cell r="N89">
            <v>80</v>
          </cell>
          <cell r="O89" t="str">
            <v>fl oz</v>
          </cell>
          <cell r="P89">
            <v>18</v>
          </cell>
          <cell r="Q89">
            <v>1</v>
          </cell>
          <cell r="R89" t="str">
            <v>fl oz</v>
          </cell>
          <cell r="S89">
            <v>0.22500000000000001</v>
          </cell>
          <cell r="T89">
            <v>1</v>
          </cell>
          <cell r="U89">
            <v>0.22500000000000001</v>
          </cell>
          <cell r="W89">
            <v>80</v>
          </cell>
          <cell r="X89" t="str">
            <v>fl oz</v>
          </cell>
          <cell r="Y89">
            <v>1</v>
          </cell>
          <cell r="Z89" t="str">
            <v>bottle</v>
          </cell>
          <cell r="AA89">
            <v>0</v>
          </cell>
          <cell r="AB89" t="str">
            <v>fl oz</v>
          </cell>
          <cell r="AC89">
            <v>0</v>
          </cell>
          <cell r="AD89" t="str">
            <v>bottle</v>
          </cell>
        </row>
        <row r="90">
          <cell r="B90" t="str">
            <v>Salt</v>
          </cell>
          <cell r="C90" t="str">
            <v>Raw_Material</v>
          </cell>
          <cell r="D90" t="str">
            <v>Spice</v>
          </cell>
          <cell r="E90" t="str">
            <v>Restaurant Store</v>
          </cell>
          <cell r="G90">
            <v>365</v>
          </cell>
          <cell r="H90" t="str">
            <v>Monthly</v>
          </cell>
          <cell r="I90" t="str">
            <v>Shelf</v>
          </cell>
          <cell r="K90">
            <v>1</v>
          </cell>
          <cell r="L90" t="str">
            <v>bottle</v>
          </cell>
          <cell r="M90">
            <v>7.19</v>
          </cell>
          <cell r="N90">
            <v>51</v>
          </cell>
          <cell r="O90" t="str">
            <v>fl oz</v>
          </cell>
          <cell r="P90">
            <v>7.19</v>
          </cell>
          <cell r="Q90">
            <v>1</v>
          </cell>
          <cell r="R90" t="str">
            <v>fl oz</v>
          </cell>
          <cell r="S90">
            <v>0.14098039215686275</v>
          </cell>
          <cell r="T90">
            <v>1</v>
          </cell>
          <cell r="U90">
            <v>0.14098039215686275</v>
          </cell>
          <cell r="W90">
            <v>51</v>
          </cell>
          <cell r="X90" t="str">
            <v>fl oz</v>
          </cell>
          <cell r="Y90">
            <v>1</v>
          </cell>
          <cell r="Z90" t="str">
            <v>bottle</v>
          </cell>
          <cell r="AA90">
            <v>23.904172236191819</v>
          </cell>
          <cell r="AB90" t="str">
            <v>fl oz</v>
          </cell>
          <cell r="AC90">
            <v>0.46870925953317294</v>
          </cell>
          <cell r="AD90" t="str">
            <v>bottle</v>
          </cell>
        </row>
        <row r="91">
          <cell r="B91" t="str">
            <v>Sugar, Brown</v>
          </cell>
          <cell r="C91" t="str">
            <v>Raw_Material</v>
          </cell>
          <cell r="D91" t="str">
            <v>Spice</v>
          </cell>
          <cell r="E91" t="str">
            <v>Restaurant Store</v>
          </cell>
          <cell r="G91">
            <v>365</v>
          </cell>
          <cell r="H91" t="str">
            <v>Monthly</v>
          </cell>
          <cell r="I91" t="str">
            <v>Shelf</v>
          </cell>
          <cell r="K91">
            <v>1</v>
          </cell>
          <cell r="L91" t="str">
            <v>bag</v>
          </cell>
          <cell r="M91">
            <v>2.08</v>
          </cell>
          <cell r="N91">
            <v>24</v>
          </cell>
          <cell r="O91" t="str">
            <v>fl oz</v>
          </cell>
          <cell r="P91">
            <v>2.08</v>
          </cell>
          <cell r="Q91">
            <v>1</v>
          </cell>
          <cell r="R91" t="str">
            <v>fl oz</v>
          </cell>
          <cell r="S91">
            <v>8.666666666666667E-2</v>
          </cell>
          <cell r="T91">
            <v>1</v>
          </cell>
          <cell r="U91">
            <v>8.666666666666667E-2</v>
          </cell>
          <cell r="W91">
            <v>192</v>
          </cell>
          <cell r="X91" t="str">
            <v>fl oz</v>
          </cell>
          <cell r="Y91">
            <v>8</v>
          </cell>
          <cell r="Z91" t="str">
            <v>bag</v>
          </cell>
          <cell r="AA91">
            <v>51.737135246072519</v>
          </cell>
          <cell r="AB91" t="str">
            <v>fl oz</v>
          </cell>
          <cell r="AC91">
            <v>2.1557139685863551</v>
          </cell>
          <cell r="AD91" t="str">
            <v>bag</v>
          </cell>
        </row>
        <row r="92">
          <cell r="B92" t="str">
            <v>Tortilla, Enchilada Style</v>
          </cell>
          <cell r="C92" t="str">
            <v>Raw_Material</v>
          </cell>
          <cell r="D92" t="str">
            <v>Tortilla</v>
          </cell>
          <cell r="E92" t="str">
            <v>Shop Rite</v>
          </cell>
          <cell r="G92">
            <v>75</v>
          </cell>
          <cell r="H92" t="str">
            <v>Monthly</v>
          </cell>
          <cell r="I92" t="str">
            <v>Shelf</v>
          </cell>
          <cell r="K92">
            <v>1</v>
          </cell>
          <cell r="L92" t="str">
            <v>case</v>
          </cell>
          <cell r="M92">
            <v>27.48</v>
          </cell>
          <cell r="N92">
            <v>96</v>
          </cell>
          <cell r="O92" t="str">
            <v>ea</v>
          </cell>
          <cell r="P92">
            <v>27.48</v>
          </cell>
          <cell r="Q92">
            <v>1</v>
          </cell>
          <cell r="R92" t="str">
            <v>ea</v>
          </cell>
          <cell r="S92">
            <v>0.28625</v>
          </cell>
          <cell r="T92">
            <v>1</v>
          </cell>
          <cell r="U92">
            <v>0.28625</v>
          </cell>
          <cell r="W92">
            <v>2400</v>
          </cell>
          <cell r="X92" t="str">
            <v>ea</v>
          </cell>
          <cell r="Y92">
            <v>25</v>
          </cell>
          <cell r="Z92" t="str">
            <v>case</v>
          </cell>
          <cell r="AA92">
            <v>751</v>
          </cell>
          <cell r="AB92" t="str">
            <v>ea</v>
          </cell>
          <cell r="AC92">
            <v>7.822916666666667</v>
          </cell>
          <cell r="AD92" t="str">
            <v>case</v>
          </cell>
        </row>
        <row r="93">
          <cell r="B93" t="str">
            <v>water</v>
          </cell>
          <cell r="C93" t="str">
            <v>Raw_Material</v>
          </cell>
          <cell r="E93" t="str">
            <v>TUCKEDito</v>
          </cell>
          <cell r="G93">
            <v>1000</v>
          </cell>
          <cell r="K93">
            <v>1</v>
          </cell>
          <cell r="L93" t="str">
            <v>fl oz</v>
          </cell>
          <cell r="M93">
            <v>1.0000000000000001E-5</v>
          </cell>
          <cell r="N93">
            <v>1</v>
          </cell>
          <cell r="O93" t="str">
            <v>fl oz</v>
          </cell>
          <cell r="P93">
            <v>1.0000000000000001E-5</v>
          </cell>
          <cell r="Q93">
            <v>1</v>
          </cell>
          <cell r="R93" t="str">
            <v>fl oz</v>
          </cell>
          <cell r="S93">
            <v>1.0000000000000001E-5</v>
          </cell>
          <cell r="T93">
            <v>1</v>
          </cell>
          <cell r="U93">
            <v>1.0000000000000001E-5</v>
          </cell>
          <cell r="W93">
            <v>1000</v>
          </cell>
          <cell r="X93" t="str">
            <v>fl oz</v>
          </cell>
          <cell r="Y93">
            <v>1000</v>
          </cell>
          <cell r="Z93" t="str">
            <v>fl oz</v>
          </cell>
          <cell r="AA93">
            <v>253.65430025145278</v>
          </cell>
          <cell r="AB93" t="str">
            <v>fl oz</v>
          </cell>
          <cell r="AC93">
            <v>253.65430025145278</v>
          </cell>
          <cell r="AD93" t="str">
            <v>fl oz</v>
          </cell>
        </row>
        <row r="94">
          <cell r="B94" t="str">
            <v>White Rice</v>
          </cell>
          <cell r="C94" t="str">
            <v>Raw_Material</v>
          </cell>
          <cell r="D94" t="str">
            <v>Canned</v>
          </cell>
          <cell r="E94" t="str">
            <v>Wegmans</v>
          </cell>
          <cell r="G94">
            <v>365</v>
          </cell>
          <cell r="H94" t="str">
            <v>Monthly</v>
          </cell>
          <cell r="I94" t="str">
            <v>Shelf</v>
          </cell>
          <cell r="K94">
            <v>1</v>
          </cell>
          <cell r="L94" t="str">
            <v>lb</v>
          </cell>
          <cell r="M94">
            <v>1</v>
          </cell>
          <cell r="N94">
            <v>1</v>
          </cell>
          <cell r="O94" t="str">
            <v>lb</v>
          </cell>
          <cell r="P94">
            <v>1</v>
          </cell>
          <cell r="Q94">
            <v>1</v>
          </cell>
          <cell r="R94" t="str">
            <v>lb</v>
          </cell>
          <cell r="S94">
            <v>1</v>
          </cell>
          <cell r="T94">
            <v>1</v>
          </cell>
          <cell r="U94">
            <v>1</v>
          </cell>
          <cell r="W94">
            <v>0</v>
          </cell>
          <cell r="X94" t="str">
            <v>lb</v>
          </cell>
          <cell r="Y94">
            <v>0</v>
          </cell>
          <cell r="Z94" t="str">
            <v>lb</v>
          </cell>
          <cell r="AA94">
            <v>0</v>
          </cell>
          <cell r="AB94" t="str">
            <v>lb</v>
          </cell>
          <cell r="AC94">
            <v>0</v>
          </cell>
          <cell r="AD94" t="str">
            <v>lb</v>
          </cell>
        </row>
        <row r="95">
          <cell r="B95" t="str">
            <v>Jar - TUCKEDito Rub</v>
          </cell>
          <cell r="C95" t="str">
            <v>Menu_Item</v>
          </cell>
          <cell r="D95" t="str">
            <v>Rub</v>
          </cell>
          <cell r="E95" t="str">
            <v>TUCKEDito</v>
          </cell>
          <cell r="G95">
            <v>365</v>
          </cell>
          <cell r="I95" t="str">
            <v>Shelf</v>
          </cell>
          <cell r="P95">
            <v>0</v>
          </cell>
          <cell r="Q95" t="str">
            <v xml:space="preserve"> </v>
          </cell>
          <cell r="R95" t="str">
            <v>ea</v>
          </cell>
          <cell r="S95">
            <v>2.2464828665038858</v>
          </cell>
          <cell r="T95">
            <v>1</v>
          </cell>
          <cell r="U95">
            <v>2.2464828665038858</v>
          </cell>
          <cell r="W95">
            <v>0</v>
          </cell>
          <cell r="X95" t="str">
            <v>ea</v>
          </cell>
          <cell r="Z95">
            <v>0</v>
          </cell>
          <cell r="AA95">
            <v>0</v>
          </cell>
          <cell r="AB95" t="str">
            <v>ea</v>
          </cell>
          <cell r="AC95" t="str">
            <v>No Dividing Unit</v>
          </cell>
          <cell r="AD95">
            <v>0</v>
          </cell>
        </row>
        <row r="96">
          <cell r="P96">
            <v>0</v>
          </cell>
          <cell r="Q96" t="str">
            <v xml:space="preserve"> </v>
          </cell>
          <cell r="R96" t="str">
            <v xml:space="preserve"> </v>
          </cell>
          <cell r="S96" t="str">
            <v xml:space="preserve"> </v>
          </cell>
          <cell r="T96">
            <v>1</v>
          </cell>
          <cell r="U96" t="str">
            <v xml:space="preserve"> </v>
          </cell>
          <cell r="W96">
            <v>0</v>
          </cell>
          <cell r="X96" t="str">
            <v xml:space="preserve"> </v>
          </cell>
          <cell r="Z96">
            <v>0</v>
          </cell>
          <cell r="AA96">
            <v>0</v>
          </cell>
          <cell r="AB96" t="str">
            <v xml:space="preserve"> </v>
          </cell>
          <cell r="AC96" t="str">
            <v>No Dividing Unit</v>
          </cell>
          <cell r="AD96">
            <v>0</v>
          </cell>
        </row>
        <row r="97">
          <cell r="P97">
            <v>0</v>
          </cell>
          <cell r="Q97" t="str">
            <v xml:space="preserve"> </v>
          </cell>
          <cell r="R97" t="str">
            <v xml:space="preserve"> </v>
          </cell>
          <cell r="S97" t="str">
            <v xml:space="preserve"> </v>
          </cell>
          <cell r="T97">
            <v>1</v>
          </cell>
          <cell r="U97" t="str">
            <v xml:space="preserve"> </v>
          </cell>
          <cell r="W97">
            <v>0</v>
          </cell>
          <cell r="X97" t="str">
            <v xml:space="preserve"> </v>
          </cell>
          <cell r="Z97">
            <v>0</v>
          </cell>
          <cell r="AA97">
            <v>0</v>
          </cell>
          <cell r="AB97" t="str">
            <v xml:space="preserve"> </v>
          </cell>
          <cell r="AC97" t="str">
            <v>No Dividing Unit</v>
          </cell>
          <cell r="AD97">
            <v>0</v>
          </cell>
        </row>
        <row r="98">
          <cell r="P98">
            <v>0</v>
          </cell>
          <cell r="Q98" t="str">
            <v xml:space="preserve"> </v>
          </cell>
          <cell r="R98" t="str">
            <v xml:space="preserve"> </v>
          </cell>
          <cell r="S98" t="str">
            <v xml:space="preserve"> </v>
          </cell>
          <cell r="T98">
            <v>1</v>
          </cell>
          <cell r="U98" t="str">
            <v xml:space="preserve"> </v>
          </cell>
          <cell r="W98">
            <v>0</v>
          </cell>
          <cell r="X98" t="str">
            <v xml:space="preserve"> </v>
          </cell>
          <cell r="Z98">
            <v>0</v>
          </cell>
          <cell r="AA98">
            <v>0</v>
          </cell>
          <cell r="AB98" t="str">
            <v xml:space="preserve"> </v>
          </cell>
          <cell r="AC98" t="str">
            <v>No Dividing Unit</v>
          </cell>
          <cell r="AD98">
            <v>0</v>
          </cell>
        </row>
        <row r="99">
          <cell r="P99">
            <v>0</v>
          </cell>
          <cell r="Q99" t="str">
            <v xml:space="preserve"> </v>
          </cell>
          <cell r="R99" t="str">
            <v xml:space="preserve"> </v>
          </cell>
          <cell r="S99" t="str">
            <v xml:space="preserve"> </v>
          </cell>
          <cell r="T99">
            <v>1</v>
          </cell>
          <cell r="U99" t="str">
            <v xml:space="preserve"> </v>
          </cell>
          <cell r="W99">
            <v>0</v>
          </cell>
          <cell r="X99" t="str">
            <v xml:space="preserve"> </v>
          </cell>
          <cell r="Z99">
            <v>0</v>
          </cell>
          <cell r="AA99">
            <v>0</v>
          </cell>
          <cell r="AB99" t="str">
            <v xml:space="preserve"> </v>
          </cell>
          <cell r="AC99" t="str">
            <v>No Dividing Unit</v>
          </cell>
          <cell r="AD99">
            <v>0</v>
          </cell>
        </row>
        <row r="100">
          <cell r="P100">
            <v>0</v>
          </cell>
          <cell r="Q100" t="str">
            <v xml:space="preserve"> </v>
          </cell>
          <cell r="R100" t="str">
            <v xml:space="preserve"> </v>
          </cell>
          <cell r="S100" t="str">
            <v xml:space="preserve"> </v>
          </cell>
          <cell r="T100">
            <v>1</v>
          </cell>
          <cell r="U100" t="str">
            <v xml:space="preserve"> </v>
          </cell>
          <cell r="W100">
            <v>0</v>
          </cell>
          <cell r="X100" t="str">
            <v xml:space="preserve"> </v>
          </cell>
          <cell r="Z100">
            <v>0</v>
          </cell>
          <cell r="AA100">
            <v>0</v>
          </cell>
          <cell r="AB100" t="str">
            <v xml:space="preserve"> </v>
          </cell>
          <cell r="AC100" t="str">
            <v>No Dividing Unit</v>
          </cell>
          <cell r="AD100">
            <v>0</v>
          </cell>
        </row>
        <row r="101">
          <cell r="P101">
            <v>0</v>
          </cell>
          <cell r="Q101" t="str">
            <v xml:space="preserve"> </v>
          </cell>
          <cell r="R101" t="str">
            <v xml:space="preserve"> </v>
          </cell>
          <cell r="S101" t="str">
            <v xml:space="preserve"> </v>
          </cell>
          <cell r="T101">
            <v>1</v>
          </cell>
          <cell r="U101" t="str">
            <v xml:space="preserve"> </v>
          </cell>
          <cell r="W101">
            <v>0</v>
          </cell>
          <cell r="X101" t="str">
            <v xml:space="preserve"> </v>
          </cell>
          <cell r="Z101">
            <v>0</v>
          </cell>
          <cell r="AA101">
            <v>0</v>
          </cell>
          <cell r="AB101" t="str">
            <v xml:space="preserve"> </v>
          </cell>
          <cell r="AC101" t="str">
            <v>No Dividing Unit</v>
          </cell>
          <cell r="AD101">
            <v>0</v>
          </cell>
        </row>
        <row r="102">
          <cell r="P102">
            <v>0</v>
          </cell>
          <cell r="Q102" t="str">
            <v xml:space="preserve"> </v>
          </cell>
          <cell r="R102" t="str">
            <v xml:space="preserve"> </v>
          </cell>
          <cell r="S102" t="str">
            <v xml:space="preserve"> </v>
          </cell>
          <cell r="T102">
            <v>1</v>
          </cell>
          <cell r="U102" t="str">
            <v xml:space="preserve"> </v>
          </cell>
          <cell r="W102">
            <v>0</v>
          </cell>
          <cell r="X102" t="str">
            <v xml:space="preserve"> </v>
          </cell>
          <cell r="Z102">
            <v>0</v>
          </cell>
          <cell r="AA102">
            <v>0</v>
          </cell>
          <cell r="AB102" t="str">
            <v xml:space="preserve"> </v>
          </cell>
          <cell r="AC102" t="str">
            <v>No Dividing Unit</v>
          </cell>
          <cell r="AD102">
            <v>0</v>
          </cell>
        </row>
        <row r="103">
          <cell r="P103">
            <v>0</v>
          </cell>
          <cell r="Q103" t="str">
            <v xml:space="preserve"> </v>
          </cell>
          <cell r="R103" t="str">
            <v xml:space="preserve"> </v>
          </cell>
          <cell r="S103" t="str">
            <v xml:space="preserve"> </v>
          </cell>
          <cell r="T103">
            <v>1</v>
          </cell>
          <cell r="U103" t="str">
            <v xml:space="preserve"> </v>
          </cell>
          <cell r="W103">
            <v>0</v>
          </cell>
          <cell r="X103" t="str">
            <v xml:space="preserve"> </v>
          </cell>
          <cell r="Z103">
            <v>0</v>
          </cell>
          <cell r="AA103">
            <v>0</v>
          </cell>
          <cell r="AB103" t="str">
            <v xml:space="preserve"> </v>
          </cell>
          <cell r="AC103" t="str">
            <v>No Dividing Unit</v>
          </cell>
          <cell r="AD103">
            <v>0</v>
          </cell>
        </row>
        <row r="104">
          <cell r="P104">
            <v>0</v>
          </cell>
          <cell r="Q104" t="str">
            <v xml:space="preserve"> </v>
          </cell>
          <cell r="R104" t="str">
            <v xml:space="preserve"> </v>
          </cell>
          <cell r="S104" t="str">
            <v xml:space="preserve"> </v>
          </cell>
          <cell r="T104">
            <v>1</v>
          </cell>
          <cell r="U104" t="str">
            <v xml:space="preserve"> </v>
          </cell>
          <cell r="W104">
            <v>0</v>
          </cell>
          <cell r="X104" t="str">
            <v xml:space="preserve"> </v>
          </cell>
          <cell r="Z104">
            <v>0</v>
          </cell>
          <cell r="AA104">
            <v>0</v>
          </cell>
          <cell r="AB104" t="str">
            <v xml:space="preserve"> </v>
          </cell>
          <cell r="AC104" t="str">
            <v>No Dividing Unit</v>
          </cell>
          <cell r="AD104">
            <v>0</v>
          </cell>
        </row>
        <row r="105">
          <cell r="P105">
            <v>0</v>
          </cell>
          <cell r="Q105" t="str">
            <v xml:space="preserve"> </v>
          </cell>
          <cell r="R105" t="str">
            <v xml:space="preserve"> </v>
          </cell>
          <cell r="S105" t="str">
            <v xml:space="preserve"> </v>
          </cell>
          <cell r="T105">
            <v>1</v>
          </cell>
          <cell r="U105" t="str">
            <v xml:space="preserve"> </v>
          </cell>
          <cell r="W105">
            <v>0</v>
          </cell>
          <cell r="X105" t="str">
            <v xml:space="preserve"> </v>
          </cell>
          <cell r="Z105">
            <v>0</v>
          </cell>
          <cell r="AA105">
            <v>0</v>
          </cell>
          <cell r="AB105" t="str">
            <v xml:space="preserve"> </v>
          </cell>
          <cell r="AC105" t="str">
            <v>No Dividing Unit</v>
          </cell>
          <cell r="AD105">
            <v>0</v>
          </cell>
        </row>
        <row r="106">
          <cell r="P106">
            <v>0</v>
          </cell>
          <cell r="Q106" t="str">
            <v xml:space="preserve"> </v>
          </cell>
          <cell r="R106" t="str">
            <v xml:space="preserve"> </v>
          </cell>
          <cell r="S106" t="str">
            <v xml:space="preserve"> </v>
          </cell>
          <cell r="T106">
            <v>1</v>
          </cell>
          <cell r="U106" t="str">
            <v xml:space="preserve"> </v>
          </cell>
          <cell r="W106">
            <v>0</v>
          </cell>
          <cell r="X106" t="str">
            <v xml:space="preserve"> </v>
          </cell>
          <cell r="Z106">
            <v>0</v>
          </cell>
          <cell r="AA106">
            <v>0</v>
          </cell>
          <cell r="AB106" t="str">
            <v xml:space="preserve"> </v>
          </cell>
          <cell r="AC106" t="str">
            <v>No Dividing Unit</v>
          </cell>
          <cell r="AD106">
            <v>0</v>
          </cell>
        </row>
        <row r="107">
          <cell r="P107">
            <v>0</v>
          </cell>
          <cell r="Q107" t="str">
            <v xml:space="preserve"> </v>
          </cell>
          <cell r="R107" t="str">
            <v xml:space="preserve"> </v>
          </cell>
          <cell r="S107" t="str">
            <v xml:space="preserve"> </v>
          </cell>
          <cell r="T107">
            <v>1</v>
          </cell>
          <cell r="U107" t="str">
            <v xml:space="preserve"> </v>
          </cell>
          <cell r="W107">
            <v>0</v>
          </cell>
          <cell r="X107" t="str">
            <v xml:space="preserve"> </v>
          </cell>
          <cell r="Z107">
            <v>0</v>
          </cell>
          <cell r="AA107">
            <v>0</v>
          </cell>
          <cell r="AB107" t="str">
            <v xml:space="preserve"> </v>
          </cell>
          <cell r="AC107" t="str">
            <v>No Dividing Unit</v>
          </cell>
          <cell r="AD107">
            <v>0</v>
          </cell>
        </row>
        <row r="108">
          <cell r="P108">
            <v>0</v>
          </cell>
          <cell r="Q108" t="str">
            <v xml:space="preserve"> </v>
          </cell>
          <cell r="R108" t="str">
            <v xml:space="preserve"> </v>
          </cell>
          <cell r="S108" t="str">
            <v xml:space="preserve"> </v>
          </cell>
          <cell r="T108">
            <v>1</v>
          </cell>
          <cell r="U108" t="str">
            <v xml:space="preserve"> </v>
          </cell>
          <cell r="W108">
            <v>0</v>
          </cell>
          <cell r="X108" t="str">
            <v xml:space="preserve"> </v>
          </cell>
          <cell r="Z108">
            <v>0</v>
          </cell>
          <cell r="AA108">
            <v>0</v>
          </cell>
          <cell r="AB108" t="str">
            <v xml:space="preserve"> </v>
          </cell>
          <cell r="AC108" t="str">
            <v>No Dividing Unit</v>
          </cell>
          <cell r="AD108">
            <v>0</v>
          </cell>
        </row>
        <row r="109">
          <cell r="P109">
            <v>0</v>
          </cell>
          <cell r="Q109" t="str">
            <v xml:space="preserve"> </v>
          </cell>
          <cell r="R109" t="str">
            <v xml:space="preserve"> </v>
          </cell>
          <cell r="S109" t="str">
            <v xml:space="preserve"> </v>
          </cell>
          <cell r="T109">
            <v>1</v>
          </cell>
          <cell r="U109" t="str">
            <v xml:space="preserve"> </v>
          </cell>
          <cell r="W109">
            <v>0</v>
          </cell>
          <cell r="X109" t="str">
            <v xml:space="preserve"> </v>
          </cell>
          <cell r="Z109">
            <v>0</v>
          </cell>
          <cell r="AA109">
            <v>0</v>
          </cell>
          <cell r="AB109" t="str">
            <v xml:space="preserve"> </v>
          </cell>
          <cell r="AC109" t="str">
            <v>No Dividing Unit</v>
          </cell>
          <cell r="AD109">
            <v>0</v>
          </cell>
        </row>
        <row r="110">
          <cell r="P110">
            <v>0</v>
          </cell>
          <cell r="Q110" t="str">
            <v xml:space="preserve"> </v>
          </cell>
          <cell r="R110" t="str">
            <v xml:space="preserve"> </v>
          </cell>
          <cell r="S110" t="str">
            <v xml:space="preserve"> </v>
          </cell>
          <cell r="T110">
            <v>1</v>
          </cell>
          <cell r="U110" t="str">
            <v xml:space="preserve"> </v>
          </cell>
          <cell r="W110">
            <v>0</v>
          </cell>
          <cell r="X110" t="str">
            <v xml:space="preserve"> </v>
          </cell>
          <cell r="Z110">
            <v>0</v>
          </cell>
          <cell r="AA110">
            <v>0</v>
          </cell>
          <cell r="AB110" t="str">
            <v xml:space="preserve"> </v>
          </cell>
          <cell r="AC110" t="str">
            <v>No Dividing Unit</v>
          </cell>
          <cell r="AD110">
            <v>0</v>
          </cell>
        </row>
        <row r="111">
          <cell r="P111">
            <v>0</v>
          </cell>
          <cell r="Q111" t="str">
            <v xml:space="preserve"> </v>
          </cell>
          <cell r="R111" t="str">
            <v xml:space="preserve"> </v>
          </cell>
          <cell r="S111" t="str">
            <v xml:space="preserve"> </v>
          </cell>
          <cell r="T111">
            <v>1</v>
          </cell>
          <cell r="U111" t="str">
            <v xml:space="preserve"> </v>
          </cell>
          <cell r="W111">
            <v>0</v>
          </cell>
          <cell r="X111" t="str">
            <v xml:space="preserve"> </v>
          </cell>
          <cell r="Z111">
            <v>0</v>
          </cell>
          <cell r="AA111">
            <v>0</v>
          </cell>
          <cell r="AB111" t="str">
            <v xml:space="preserve"> </v>
          </cell>
          <cell r="AC111" t="str">
            <v>No Dividing Unit</v>
          </cell>
          <cell r="AD111">
            <v>0</v>
          </cell>
        </row>
        <row r="112">
          <cell r="P112">
            <v>0</v>
          </cell>
          <cell r="Q112" t="str">
            <v xml:space="preserve"> </v>
          </cell>
          <cell r="R112" t="str">
            <v xml:space="preserve"> </v>
          </cell>
          <cell r="S112" t="str">
            <v xml:space="preserve"> </v>
          </cell>
          <cell r="T112">
            <v>1</v>
          </cell>
          <cell r="U112" t="str">
            <v xml:space="preserve"> </v>
          </cell>
          <cell r="W112">
            <v>0</v>
          </cell>
          <cell r="X112" t="str">
            <v xml:space="preserve"> </v>
          </cell>
          <cell r="Z112">
            <v>0</v>
          </cell>
          <cell r="AA112">
            <v>0</v>
          </cell>
          <cell r="AB112" t="str">
            <v xml:space="preserve"> </v>
          </cell>
          <cell r="AC112" t="str">
            <v>No Dividing Unit</v>
          </cell>
          <cell r="AD112">
            <v>0</v>
          </cell>
        </row>
        <row r="113">
          <cell r="P113">
            <v>0</v>
          </cell>
          <cell r="Q113" t="str">
            <v xml:space="preserve"> </v>
          </cell>
          <cell r="R113" t="str">
            <v xml:space="preserve"> </v>
          </cell>
          <cell r="S113" t="str">
            <v xml:space="preserve"> </v>
          </cell>
          <cell r="T113">
            <v>1</v>
          </cell>
          <cell r="U113" t="str">
            <v xml:space="preserve"> </v>
          </cell>
          <cell r="W113">
            <v>0</v>
          </cell>
          <cell r="X113" t="str">
            <v xml:space="preserve"> </v>
          </cell>
          <cell r="Z113">
            <v>0</v>
          </cell>
          <cell r="AA113">
            <v>0</v>
          </cell>
          <cell r="AB113" t="str">
            <v xml:space="preserve"> </v>
          </cell>
          <cell r="AC113" t="str">
            <v>No Dividing Unit</v>
          </cell>
          <cell r="AD113">
            <v>0</v>
          </cell>
        </row>
        <row r="114">
          <cell r="P114">
            <v>0</v>
          </cell>
          <cell r="Q114" t="str">
            <v xml:space="preserve"> </v>
          </cell>
          <cell r="R114" t="str">
            <v xml:space="preserve"> </v>
          </cell>
          <cell r="S114" t="str">
            <v xml:space="preserve"> </v>
          </cell>
          <cell r="T114">
            <v>1</v>
          </cell>
          <cell r="U114" t="str">
            <v xml:space="preserve"> </v>
          </cell>
          <cell r="W114">
            <v>0</v>
          </cell>
          <cell r="X114" t="str">
            <v xml:space="preserve"> </v>
          </cell>
          <cell r="Z114">
            <v>0</v>
          </cell>
          <cell r="AA114">
            <v>0</v>
          </cell>
          <cell r="AB114" t="str">
            <v xml:space="preserve"> </v>
          </cell>
          <cell r="AC114" t="str">
            <v>No Dividing Unit</v>
          </cell>
          <cell r="AD114">
            <v>0</v>
          </cell>
        </row>
        <row r="115">
          <cell r="P115">
            <v>0</v>
          </cell>
          <cell r="Q115" t="str">
            <v xml:space="preserve"> </v>
          </cell>
          <cell r="R115" t="str">
            <v xml:space="preserve"> </v>
          </cell>
          <cell r="S115" t="str">
            <v xml:space="preserve"> </v>
          </cell>
          <cell r="T115">
            <v>1</v>
          </cell>
          <cell r="U115" t="str">
            <v xml:space="preserve"> </v>
          </cell>
          <cell r="W115">
            <v>0</v>
          </cell>
          <cell r="X115" t="str">
            <v xml:space="preserve"> </v>
          </cell>
          <cell r="Z115">
            <v>0</v>
          </cell>
          <cell r="AA115">
            <v>0</v>
          </cell>
          <cell r="AB115" t="str">
            <v xml:space="preserve"> </v>
          </cell>
          <cell r="AC115" t="str">
            <v>No Dividing Unit</v>
          </cell>
          <cell r="AD115">
            <v>0</v>
          </cell>
        </row>
        <row r="116">
          <cell r="P116">
            <v>0</v>
          </cell>
          <cell r="Q116" t="str">
            <v xml:space="preserve"> </v>
          </cell>
          <cell r="R116" t="str">
            <v xml:space="preserve"> </v>
          </cell>
          <cell r="S116" t="str">
            <v xml:space="preserve"> </v>
          </cell>
          <cell r="T116">
            <v>1</v>
          </cell>
          <cell r="U116" t="str">
            <v xml:space="preserve"> </v>
          </cell>
          <cell r="W116">
            <v>0</v>
          </cell>
          <cell r="X116" t="str">
            <v xml:space="preserve"> </v>
          </cell>
          <cell r="Z116">
            <v>0</v>
          </cell>
          <cell r="AA116">
            <v>0</v>
          </cell>
          <cell r="AB116" t="str">
            <v xml:space="preserve"> </v>
          </cell>
          <cell r="AC116" t="str">
            <v>No Dividing Unit</v>
          </cell>
          <cell r="AD116">
            <v>0</v>
          </cell>
        </row>
        <row r="117">
          <cell r="P117">
            <v>0</v>
          </cell>
          <cell r="Q117" t="str">
            <v xml:space="preserve"> </v>
          </cell>
          <cell r="R117" t="str">
            <v xml:space="preserve"> </v>
          </cell>
          <cell r="S117" t="str">
            <v xml:space="preserve"> </v>
          </cell>
          <cell r="T117">
            <v>1</v>
          </cell>
          <cell r="U117" t="str">
            <v xml:space="preserve"> </v>
          </cell>
          <cell r="W117">
            <v>0</v>
          </cell>
          <cell r="X117" t="str">
            <v xml:space="preserve"> </v>
          </cell>
          <cell r="Z117">
            <v>0</v>
          </cell>
          <cell r="AA117">
            <v>0</v>
          </cell>
          <cell r="AB117" t="str">
            <v xml:space="preserve"> </v>
          </cell>
          <cell r="AC117" t="str">
            <v>No Dividing Unit</v>
          </cell>
          <cell r="AD117">
            <v>0</v>
          </cell>
        </row>
        <row r="118">
          <cell r="P118">
            <v>0</v>
          </cell>
          <cell r="Q118" t="str">
            <v xml:space="preserve"> </v>
          </cell>
          <cell r="R118" t="str">
            <v xml:space="preserve"> </v>
          </cell>
          <cell r="S118" t="str">
            <v xml:space="preserve"> </v>
          </cell>
          <cell r="T118">
            <v>1</v>
          </cell>
          <cell r="U118" t="str">
            <v xml:space="preserve"> </v>
          </cell>
          <cell r="W118">
            <v>0</v>
          </cell>
          <cell r="X118" t="str">
            <v xml:space="preserve"> </v>
          </cell>
          <cell r="Z118">
            <v>0</v>
          </cell>
          <cell r="AA118">
            <v>0</v>
          </cell>
          <cell r="AB118" t="str">
            <v xml:space="preserve"> </v>
          </cell>
          <cell r="AC118" t="str">
            <v>No Dividing Unit</v>
          </cell>
          <cell r="AD118">
            <v>0</v>
          </cell>
        </row>
        <row r="119">
          <cell r="P119">
            <v>0</v>
          </cell>
          <cell r="Q119" t="str">
            <v xml:space="preserve"> </v>
          </cell>
          <cell r="R119" t="str">
            <v xml:space="preserve"> </v>
          </cell>
          <cell r="S119" t="str">
            <v xml:space="preserve"> </v>
          </cell>
          <cell r="T119">
            <v>1</v>
          </cell>
          <cell r="U119" t="str">
            <v xml:space="preserve"> </v>
          </cell>
          <cell r="W119">
            <v>0</v>
          </cell>
          <cell r="X119" t="str">
            <v xml:space="preserve"> </v>
          </cell>
          <cell r="Z119">
            <v>0</v>
          </cell>
          <cell r="AA119">
            <v>0</v>
          </cell>
          <cell r="AB119" t="str">
            <v xml:space="preserve"> </v>
          </cell>
          <cell r="AC119" t="str">
            <v>No Dividing Unit</v>
          </cell>
          <cell r="AD119">
            <v>0</v>
          </cell>
        </row>
        <row r="120">
          <cell r="P120">
            <v>0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T120">
            <v>1</v>
          </cell>
          <cell r="U120" t="str">
            <v xml:space="preserve"> </v>
          </cell>
          <cell r="W120">
            <v>0</v>
          </cell>
          <cell r="X120" t="str">
            <v xml:space="preserve"> </v>
          </cell>
          <cell r="Z120">
            <v>0</v>
          </cell>
          <cell r="AA120">
            <v>0</v>
          </cell>
          <cell r="AB120" t="str">
            <v xml:space="preserve"> </v>
          </cell>
          <cell r="AC120" t="str">
            <v>No Dividing Unit</v>
          </cell>
          <cell r="AD120">
            <v>0</v>
          </cell>
        </row>
        <row r="121">
          <cell r="P121">
            <v>0</v>
          </cell>
          <cell r="Q121" t="str">
            <v xml:space="preserve"> </v>
          </cell>
          <cell r="R121" t="str">
            <v xml:space="preserve"> </v>
          </cell>
          <cell r="S121" t="str">
            <v xml:space="preserve"> </v>
          </cell>
          <cell r="T121">
            <v>1</v>
          </cell>
          <cell r="U121" t="str">
            <v xml:space="preserve"> </v>
          </cell>
          <cell r="W121">
            <v>0</v>
          </cell>
          <cell r="X121" t="str">
            <v xml:space="preserve"> 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>No Dividing Unit</v>
          </cell>
          <cell r="AD121">
            <v>0</v>
          </cell>
        </row>
        <row r="122">
          <cell r="P122">
            <v>0</v>
          </cell>
          <cell r="Q122" t="str">
            <v xml:space="preserve"> </v>
          </cell>
          <cell r="R122" t="str">
            <v xml:space="preserve"> </v>
          </cell>
          <cell r="S122" t="str">
            <v xml:space="preserve"> </v>
          </cell>
          <cell r="T122">
            <v>1</v>
          </cell>
          <cell r="U122" t="str">
            <v xml:space="preserve"> </v>
          </cell>
          <cell r="W122">
            <v>0</v>
          </cell>
          <cell r="X122" t="str">
            <v xml:space="preserve"> </v>
          </cell>
          <cell r="Z122">
            <v>0</v>
          </cell>
          <cell r="AA122">
            <v>0</v>
          </cell>
          <cell r="AB122" t="str">
            <v xml:space="preserve"> </v>
          </cell>
          <cell r="AC122" t="str">
            <v>No Dividing Unit</v>
          </cell>
          <cell r="AD122">
            <v>0</v>
          </cell>
        </row>
        <row r="123">
          <cell r="P123">
            <v>0</v>
          </cell>
          <cell r="Q123" t="str">
            <v xml:space="preserve"> </v>
          </cell>
          <cell r="R123" t="str">
            <v xml:space="preserve"> </v>
          </cell>
          <cell r="S123" t="str">
            <v xml:space="preserve"> </v>
          </cell>
          <cell r="T123">
            <v>1</v>
          </cell>
          <cell r="U123" t="str">
            <v xml:space="preserve"> </v>
          </cell>
          <cell r="W123">
            <v>0</v>
          </cell>
          <cell r="X123" t="str">
            <v xml:space="preserve"> </v>
          </cell>
          <cell r="Z123">
            <v>0</v>
          </cell>
          <cell r="AA123">
            <v>0</v>
          </cell>
          <cell r="AB123" t="str">
            <v xml:space="preserve"> </v>
          </cell>
          <cell r="AC123" t="str">
            <v>No Dividing Unit</v>
          </cell>
          <cell r="AD123">
            <v>0</v>
          </cell>
        </row>
        <row r="124">
          <cell r="P124">
            <v>0</v>
          </cell>
          <cell r="Q124" t="str">
            <v xml:space="preserve"> </v>
          </cell>
          <cell r="R124" t="str">
            <v xml:space="preserve"> </v>
          </cell>
          <cell r="S124" t="str">
            <v xml:space="preserve"> </v>
          </cell>
          <cell r="T124">
            <v>1</v>
          </cell>
          <cell r="U124" t="str">
            <v xml:space="preserve"> </v>
          </cell>
          <cell r="W124">
            <v>0</v>
          </cell>
          <cell r="X124" t="str">
            <v xml:space="preserve"> </v>
          </cell>
          <cell r="Z124">
            <v>0</v>
          </cell>
          <cell r="AA124">
            <v>0</v>
          </cell>
          <cell r="AB124" t="str">
            <v xml:space="preserve"> </v>
          </cell>
          <cell r="AC124" t="str">
            <v>No Dividing Unit</v>
          </cell>
          <cell r="AD124">
            <v>0</v>
          </cell>
        </row>
        <row r="125">
          <cell r="P125">
            <v>0</v>
          </cell>
          <cell r="Q125" t="str">
            <v xml:space="preserve"> </v>
          </cell>
          <cell r="R125" t="str">
            <v xml:space="preserve"> </v>
          </cell>
          <cell r="S125" t="str">
            <v xml:space="preserve"> </v>
          </cell>
          <cell r="T125">
            <v>1</v>
          </cell>
          <cell r="U125" t="str">
            <v xml:space="preserve"> </v>
          </cell>
          <cell r="W125">
            <v>0</v>
          </cell>
          <cell r="X125" t="str">
            <v xml:space="preserve"> </v>
          </cell>
          <cell r="Z125">
            <v>0</v>
          </cell>
          <cell r="AA125">
            <v>0</v>
          </cell>
          <cell r="AB125" t="str">
            <v xml:space="preserve"> </v>
          </cell>
          <cell r="AC125" t="str">
            <v>No Dividing Unit</v>
          </cell>
          <cell r="AD125">
            <v>0</v>
          </cell>
        </row>
        <row r="126">
          <cell r="P126">
            <v>0</v>
          </cell>
          <cell r="Q126" t="str">
            <v xml:space="preserve"> </v>
          </cell>
          <cell r="R126" t="str">
            <v xml:space="preserve"> </v>
          </cell>
          <cell r="S126" t="str">
            <v xml:space="preserve"> </v>
          </cell>
          <cell r="T126">
            <v>1</v>
          </cell>
          <cell r="U126" t="str">
            <v xml:space="preserve"> </v>
          </cell>
          <cell r="W126">
            <v>0</v>
          </cell>
          <cell r="X126" t="str">
            <v xml:space="preserve"> </v>
          </cell>
          <cell r="Z126">
            <v>0</v>
          </cell>
          <cell r="AA126">
            <v>0</v>
          </cell>
          <cell r="AB126" t="str">
            <v xml:space="preserve"> </v>
          </cell>
          <cell r="AC126" t="str">
            <v>No Dividing Unit</v>
          </cell>
          <cell r="AD126">
            <v>0</v>
          </cell>
        </row>
        <row r="127">
          <cell r="P127">
            <v>0</v>
          </cell>
          <cell r="Q127" t="str">
            <v xml:space="preserve"> </v>
          </cell>
          <cell r="R127" t="str">
            <v xml:space="preserve"> </v>
          </cell>
          <cell r="S127" t="str">
            <v xml:space="preserve"> </v>
          </cell>
          <cell r="T127">
            <v>1</v>
          </cell>
          <cell r="U127" t="str">
            <v xml:space="preserve"> </v>
          </cell>
          <cell r="W127">
            <v>0</v>
          </cell>
          <cell r="X127" t="str">
            <v xml:space="preserve"> </v>
          </cell>
          <cell r="Z127">
            <v>0</v>
          </cell>
          <cell r="AA127">
            <v>0</v>
          </cell>
          <cell r="AB127" t="str">
            <v xml:space="preserve"> </v>
          </cell>
          <cell r="AC127" t="str">
            <v>No Dividing Unit</v>
          </cell>
          <cell r="AD127">
            <v>0</v>
          </cell>
        </row>
        <row r="128">
          <cell r="P128">
            <v>0</v>
          </cell>
          <cell r="Q128" t="str">
            <v xml:space="preserve"> </v>
          </cell>
          <cell r="R128" t="str">
            <v xml:space="preserve"> </v>
          </cell>
          <cell r="S128" t="str">
            <v xml:space="preserve"> </v>
          </cell>
          <cell r="T128">
            <v>1</v>
          </cell>
          <cell r="U128" t="str">
            <v xml:space="preserve"> </v>
          </cell>
          <cell r="W128">
            <v>0</v>
          </cell>
          <cell r="X128" t="str">
            <v xml:space="preserve"> </v>
          </cell>
          <cell r="Z128">
            <v>0</v>
          </cell>
          <cell r="AA128">
            <v>0</v>
          </cell>
          <cell r="AB128" t="str">
            <v xml:space="preserve"> </v>
          </cell>
          <cell r="AC128" t="str">
            <v>No Dividing Unit</v>
          </cell>
          <cell r="AD128">
            <v>0</v>
          </cell>
        </row>
        <row r="129">
          <cell r="P129">
            <v>0</v>
          </cell>
          <cell r="Q129" t="str">
            <v xml:space="preserve"> </v>
          </cell>
          <cell r="R129" t="str">
            <v xml:space="preserve"> </v>
          </cell>
          <cell r="S129" t="str">
            <v xml:space="preserve"> </v>
          </cell>
          <cell r="T129">
            <v>1</v>
          </cell>
          <cell r="U129" t="str">
            <v xml:space="preserve"> </v>
          </cell>
          <cell r="W129">
            <v>0</v>
          </cell>
          <cell r="X129" t="str">
            <v xml:space="preserve"> </v>
          </cell>
          <cell r="Z129">
            <v>0</v>
          </cell>
          <cell r="AA129">
            <v>0</v>
          </cell>
          <cell r="AB129" t="str">
            <v xml:space="preserve"> </v>
          </cell>
          <cell r="AC129" t="str">
            <v>No Dividing Unit</v>
          </cell>
          <cell r="AD129">
            <v>0</v>
          </cell>
        </row>
        <row r="130">
          <cell r="P130">
            <v>0</v>
          </cell>
          <cell r="Q130" t="str">
            <v xml:space="preserve"> </v>
          </cell>
          <cell r="R130" t="str">
            <v xml:space="preserve"> </v>
          </cell>
          <cell r="S130" t="str">
            <v xml:space="preserve"> </v>
          </cell>
          <cell r="T130">
            <v>1</v>
          </cell>
          <cell r="U130" t="str">
            <v xml:space="preserve"> </v>
          </cell>
          <cell r="W130">
            <v>0</v>
          </cell>
          <cell r="X130" t="str">
            <v xml:space="preserve"> 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>No Dividing Unit</v>
          </cell>
          <cell r="AD130">
            <v>0</v>
          </cell>
        </row>
        <row r="131">
          <cell r="P131">
            <v>0</v>
          </cell>
          <cell r="Q131" t="str">
            <v xml:space="preserve"> </v>
          </cell>
          <cell r="R131" t="str">
            <v xml:space="preserve"> </v>
          </cell>
          <cell r="S131" t="str">
            <v xml:space="preserve"> </v>
          </cell>
          <cell r="T131">
            <v>1</v>
          </cell>
          <cell r="U131" t="str">
            <v xml:space="preserve"> </v>
          </cell>
          <cell r="W131">
            <v>0</v>
          </cell>
          <cell r="X131" t="str">
            <v xml:space="preserve"> </v>
          </cell>
          <cell r="Z131">
            <v>0</v>
          </cell>
          <cell r="AA131">
            <v>0</v>
          </cell>
          <cell r="AB131" t="str">
            <v xml:space="preserve"> </v>
          </cell>
          <cell r="AC131" t="str">
            <v>No Dividing Unit</v>
          </cell>
          <cell r="AD131">
            <v>0</v>
          </cell>
        </row>
        <row r="132">
          <cell r="P132">
            <v>0</v>
          </cell>
          <cell r="Q132" t="str">
            <v xml:space="preserve"> </v>
          </cell>
          <cell r="R132" t="str">
            <v xml:space="preserve"> </v>
          </cell>
          <cell r="S132" t="str">
            <v xml:space="preserve"> </v>
          </cell>
          <cell r="T132">
            <v>1</v>
          </cell>
          <cell r="U132" t="str">
            <v xml:space="preserve"> </v>
          </cell>
          <cell r="W132">
            <v>0</v>
          </cell>
          <cell r="X132" t="str">
            <v xml:space="preserve"> </v>
          </cell>
          <cell r="Z132">
            <v>0</v>
          </cell>
          <cell r="AA132">
            <v>0</v>
          </cell>
          <cell r="AB132" t="str">
            <v xml:space="preserve"> </v>
          </cell>
          <cell r="AC132" t="str">
            <v>No Dividing Unit</v>
          </cell>
          <cell r="AD132">
            <v>0</v>
          </cell>
        </row>
        <row r="133">
          <cell r="P133">
            <v>0</v>
          </cell>
          <cell r="Q133" t="str">
            <v xml:space="preserve"> </v>
          </cell>
          <cell r="R133" t="str">
            <v xml:space="preserve"> </v>
          </cell>
          <cell r="S133" t="str">
            <v xml:space="preserve"> </v>
          </cell>
          <cell r="T133">
            <v>1</v>
          </cell>
          <cell r="U133" t="str">
            <v xml:space="preserve"> </v>
          </cell>
          <cell r="W133">
            <v>0</v>
          </cell>
          <cell r="X133" t="str">
            <v xml:space="preserve"> </v>
          </cell>
          <cell r="Z133">
            <v>0</v>
          </cell>
          <cell r="AA133">
            <v>0</v>
          </cell>
          <cell r="AB133" t="str">
            <v xml:space="preserve"> </v>
          </cell>
          <cell r="AC133" t="str">
            <v>No Dividing Unit</v>
          </cell>
          <cell r="AD133">
            <v>0</v>
          </cell>
        </row>
        <row r="134">
          <cell r="P134">
            <v>0</v>
          </cell>
          <cell r="Q134" t="str">
            <v xml:space="preserve"> </v>
          </cell>
          <cell r="R134" t="str">
            <v xml:space="preserve"> </v>
          </cell>
          <cell r="S134" t="str">
            <v xml:space="preserve"> </v>
          </cell>
          <cell r="T134">
            <v>1</v>
          </cell>
          <cell r="U134" t="str">
            <v xml:space="preserve"> </v>
          </cell>
          <cell r="W134">
            <v>0</v>
          </cell>
          <cell r="X134" t="str">
            <v xml:space="preserve"> </v>
          </cell>
          <cell r="Z134">
            <v>0</v>
          </cell>
          <cell r="AA134">
            <v>0</v>
          </cell>
          <cell r="AB134" t="str">
            <v xml:space="preserve"> </v>
          </cell>
          <cell r="AC134" t="str">
            <v>No Dividing Unit</v>
          </cell>
          <cell r="AD134">
            <v>0</v>
          </cell>
        </row>
        <row r="135">
          <cell r="P135">
            <v>0</v>
          </cell>
          <cell r="Q135" t="str">
            <v xml:space="preserve"> </v>
          </cell>
          <cell r="R135" t="str">
            <v xml:space="preserve"> </v>
          </cell>
          <cell r="S135" t="str">
            <v xml:space="preserve"> </v>
          </cell>
          <cell r="T135">
            <v>1</v>
          </cell>
          <cell r="U135" t="str">
            <v xml:space="preserve"> </v>
          </cell>
          <cell r="W135">
            <v>0</v>
          </cell>
          <cell r="X135" t="str">
            <v xml:space="preserve"> </v>
          </cell>
          <cell r="Z135">
            <v>0</v>
          </cell>
          <cell r="AA135">
            <v>0</v>
          </cell>
          <cell r="AB135" t="str">
            <v xml:space="preserve"> </v>
          </cell>
          <cell r="AC135" t="str">
            <v>No Dividing Unit</v>
          </cell>
          <cell r="AD135">
            <v>0</v>
          </cell>
        </row>
        <row r="136">
          <cell r="P136">
            <v>0</v>
          </cell>
          <cell r="Q136" t="str">
            <v xml:space="preserve"> </v>
          </cell>
          <cell r="R136" t="str">
            <v xml:space="preserve"> </v>
          </cell>
          <cell r="S136" t="str">
            <v xml:space="preserve"> </v>
          </cell>
          <cell r="T136">
            <v>1</v>
          </cell>
          <cell r="U136" t="str">
            <v xml:space="preserve"> </v>
          </cell>
          <cell r="W136">
            <v>0</v>
          </cell>
          <cell r="X136" t="str">
            <v xml:space="preserve"> </v>
          </cell>
          <cell r="Z136">
            <v>0</v>
          </cell>
          <cell r="AA136">
            <v>0</v>
          </cell>
          <cell r="AB136" t="str">
            <v xml:space="preserve"> </v>
          </cell>
          <cell r="AC136" t="str">
            <v>No Dividing Unit</v>
          </cell>
          <cell r="AD136">
            <v>0</v>
          </cell>
        </row>
        <row r="137">
          <cell r="P137">
            <v>0</v>
          </cell>
          <cell r="Q137" t="str">
            <v xml:space="preserve"> </v>
          </cell>
          <cell r="R137" t="str">
            <v xml:space="preserve"> </v>
          </cell>
          <cell r="S137" t="str">
            <v xml:space="preserve"> </v>
          </cell>
          <cell r="T137">
            <v>1</v>
          </cell>
          <cell r="U137" t="str">
            <v xml:space="preserve"> </v>
          </cell>
          <cell r="W137">
            <v>0</v>
          </cell>
          <cell r="X137" t="str">
            <v xml:space="preserve"> </v>
          </cell>
          <cell r="Z137">
            <v>0</v>
          </cell>
          <cell r="AA137">
            <v>0</v>
          </cell>
          <cell r="AB137" t="str">
            <v xml:space="preserve"> </v>
          </cell>
          <cell r="AC137" t="str">
            <v>No Dividing Unit</v>
          </cell>
          <cell r="AD137">
            <v>0</v>
          </cell>
        </row>
        <row r="138">
          <cell r="P138">
            <v>0</v>
          </cell>
          <cell r="Q138" t="str">
            <v xml:space="preserve"> </v>
          </cell>
          <cell r="R138" t="str">
            <v xml:space="preserve"> </v>
          </cell>
          <cell r="S138" t="str">
            <v xml:space="preserve"> </v>
          </cell>
          <cell r="T138">
            <v>1</v>
          </cell>
          <cell r="U138" t="str">
            <v xml:space="preserve"> </v>
          </cell>
          <cell r="W138">
            <v>0</v>
          </cell>
          <cell r="X138" t="str">
            <v xml:space="preserve"> </v>
          </cell>
          <cell r="Z138">
            <v>0</v>
          </cell>
          <cell r="AA138">
            <v>0</v>
          </cell>
          <cell r="AB138" t="str">
            <v xml:space="preserve"> </v>
          </cell>
          <cell r="AC138" t="str">
            <v>No Dividing Unit</v>
          </cell>
          <cell r="AD138">
            <v>0</v>
          </cell>
        </row>
        <row r="139">
          <cell r="P139">
            <v>0</v>
          </cell>
          <cell r="Q139" t="str">
            <v xml:space="preserve"> </v>
          </cell>
          <cell r="R139" t="str">
            <v xml:space="preserve"> </v>
          </cell>
          <cell r="S139" t="str">
            <v xml:space="preserve"> </v>
          </cell>
          <cell r="T139">
            <v>1</v>
          </cell>
          <cell r="U139" t="str">
            <v xml:space="preserve"> </v>
          </cell>
          <cell r="W139">
            <v>0</v>
          </cell>
          <cell r="X139" t="str">
            <v xml:space="preserve"> </v>
          </cell>
          <cell r="Z139">
            <v>0</v>
          </cell>
          <cell r="AA139">
            <v>0</v>
          </cell>
          <cell r="AB139" t="str">
            <v xml:space="preserve"> </v>
          </cell>
          <cell r="AC139" t="str">
            <v>No Dividing Unit</v>
          </cell>
          <cell r="AD139">
            <v>0</v>
          </cell>
        </row>
        <row r="140">
          <cell r="P140">
            <v>0</v>
          </cell>
          <cell r="Q140" t="str">
            <v xml:space="preserve"> </v>
          </cell>
          <cell r="R140" t="str">
            <v xml:space="preserve"> </v>
          </cell>
          <cell r="S140" t="str">
            <v xml:space="preserve"> </v>
          </cell>
          <cell r="T140">
            <v>1</v>
          </cell>
          <cell r="U140" t="str">
            <v xml:space="preserve"> </v>
          </cell>
          <cell r="W140">
            <v>0</v>
          </cell>
          <cell r="X140" t="str">
            <v xml:space="preserve"> </v>
          </cell>
          <cell r="Z140">
            <v>0</v>
          </cell>
          <cell r="AA140">
            <v>0</v>
          </cell>
          <cell r="AB140" t="str">
            <v xml:space="preserve"> </v>
          </cell>
          <cell r="AC140" t="str">
            <v>No Dividing Unit</v>
          </cell>
          <cell r="AD140">
            <v>0</v>
          </cell>
        </row>
        <row r="141">
          <cell r="P141">
            <v>0</v>
          </cell>
          <cell r="Q141" t="str">
            <v xml:space="preserve"> </v>
          </cell>
          <cell r="R141" t="str">
            <v xml:space="preserve"> </v>
          </cell>
          <cell r="S141" t="str">
            <v xml:space="preserve"> </v>
          </cell>
          <cell r="T141">
            <v>1</v>
          </cell>
          <cell r="U141" t="str">
            <v xml:space="preserve"> </v>
          </cell>
          <cell r="W141">
            <v>0</v>
          </cell>
          <cell r="X141" t="str">
            <v xml:space="preserve"> </v>
          </cell>
          <cell r="Z141">
            <v>0</v>
          </cell>
          <cell r="AA141">
            <v>0</v>
          </cell>
          <cell r="AB141" t="str">
            <v xml:space="preserve"> </v>
          </cell>
          <cell r="AC141" t="str">
            <v>No Dividing Unit</v>
          </cell>
          <cell r="AD141">
            <v>0</v>
          </cell>
        </row>
        <row r="142">
          <cell r="P142">
            <v>0</v>
          </cell>
          <cell r="Q142" t="str">
            <v xml:space="preserve"> </v>
          </cell>
          <cell r="R142" t="str">
            <v xml:space="preserve"> </v>
          </cell>
          <cell r="S142" t="str">
            <v xml:space="preserve"> </v>
          </cell>
          <cell r="T142">
            <v>1</v>
          </cell>
          <cell r="U142" t="str">
            <v xml:space="preserve"> </v>
          </cell>
          <cell r="W142">
            <v>0</v>
          </cell>
          <cell r="X142" t="str">
            <v xml:space="preserve"> </v>
          </cell>
          <cell r="Z142">
            <v>0</v>
          </cell>
          <cell r="AA142">
            <v>0</v>
          </cell>
          <cell r="AB142" t="str">
            <v xml:space="preserve"> </v>
          </cell>
          <cell r="AC142" t="str">
            <v>No Dividing Unit</v>
          </cell>
          <cell r="AD142">
            <v>0</v>
          </cell>
        </row>
        <row r="143">
          <cell r="P143">
            <v>0</v>
          </cell>
          <cell r="Q143" t="str">
            <v xml:space="preserve"> </v>
          </cell>
          <cell r="R143" t="str">
            <v xml:space="preserve"> </v>
          </cell>
          <cell r="S143" t="str">
            <v xml:space="preserve"> </v>
          </cell>
          <cell r="T143">
            <v>1</v>
          </cell>
          <cell r="U143" t="str">
            <v xml:space="preserve"> </v>
          </cell>
          <cell r="W143">
            <v>0</v>
          </cell>
          <cell r="X143" t="str">
            <v xml:space="preserve"> </v>
          </cell>
          <cell r="Z143">
            <v>0</v>
          </cell>
          <cell r="AA143">
            <v>0</v>
          </cell>
          <cell r="AB143" t="str">
            <v xml:space="preserve"> </v>
          </cell>
          <cell r="AC143" t="str">
            <v>No Dividing Unit</v>
          </cell>
          <cell r="AD143">
            <v>0</v>
          </cell>
        </row>
        <row r="144">
          <cell r="P144">
            <v>0</v>
          </cell>
          <cell r="Q144" t="str">
            <v xml:space="preserve"> </v>
          </cell>
          <cell r="R144" t="str">
            <v xml:space="preserve"> </v>
          </cell>
          <cell r="S144" t="str">
            <v xml:space="preserve"> </v>
          </cell>
          <cell r="T144">
            <v>1</v>
          </cell>
          <cell r="U144" t="str">
            <v xml:space="preserve"> </v>
          </cell>
          <cell r="W144">
            <v>0</v>
          </cell>
          <cell r="X144" t="str">
            <v xml:space="preserve"> </v>
          </cell>
          <cell r="Z144">
            <v>0</v>
          </cell>
          <cell r="AA144">
            <v>0</v>
          </cell>
          <cell r="AB144" t="str">
            <v xml:space="preserve"> </v>
          </cell>
          <cell r="AC144" t="str">
            <v>No Dividing Unit</v>
          </cell>
          <cell r="AD144">
            <v>0</v>
          </cell>
        </row>
        <row r="145">
          <cell r="P145">
            <v>0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>
            <v>1</v>
          </cell>
          <cell r="U145" t="str">
            <v xml:space="preserve"> </v>
          </cell>
          <cell r="W145">
            <v>0</v>
          </cell>
          <cell r="X145" t="str">
            <v xml:space="preserve"> </v>
          </cell>
          <cell r="Z145">
            <v>0</v>
          </cell>
          <cell r="AA145">
            <v>0</v>
          </cell>
          <cell r="AB145" t="str">
            <v xml:space="preserve"> </v>
          </cell>
          <cell r="AC145" t="str">
            <v>No Dividing Unit</v>
          </cell>
          <cell r="AD145">
            <v>0</v>
          </cell>
        </row>
        <row r="146">
          <cell r="P146">
            <v>0</v>
          </cell>
          <cell r="Q146" t="str">
            <v xml:space="preserve"> </v>
          </cell>
          <cell r="R146" t="str">
            <v xml:space="preserve"> </v>
          </cell>
          <cell r="S146" t="str">
            <v xml:space="preserve"> </v>
          </cell>
          <cell r="T146">
            <v>1</v>
          </cell>
          <cell r="U146" t="str">
            <v xml:space="preserve"> </v>
          </cell>
          <cell r="W146">
            <v>0</v>
          </cell>
          <cell r="X146" t="str">
            <v xml:space="preserve"> </v>
          </cell>
          <cell r="Z146">
            <v>0</v>
          </cell>
          <cell r="AA146">
            <v>0</v>
          </cell>
          <cell r="AB146" t="str">
            <v xml:space="preserve"> </v>
          </cell>
          <cell r="AC146" t="str">
            <v>No Dividing Unit</v>
          </cell>
          <cell r="AD146">
            <v>0</v>
          </cell>
        </row>
        <row r="147">
          <cell r="P147">
            <v>0</v>
          </cell>
          <cell r="Q147" t="str">
            <v xml:space="preserve"> </v>
          </cell>
          <cell r="R147" t="str">
            <v xml:space="preserve"> </v>
          </cell>
          <cell r="S147" t="str">
            <v xml:space="preserve"> </v>
          </cell>
          <cell r="T147">
            <v>1</v>
          </cell>
          <cell r="U147" t="str">
            <v xml:space="preserve"> </v>
          </cell>
          <cell r="W147">
            <v>0</v>
          </cell>
          <cell r="X147" t="str">
            <v xml:space="preserve"> </v>
          </cell>
          <cell r="Z147">
            <v>0</v>
          </cell>
          <cell r="AA147">
            <v>0</v>
          </cell>
          <cell r="AB147" t="str">
            <v xml:space="preserve"> </v>
          </cell>
          <cell r="AC147" t="str">
            <v>No Dividing Unit</v>
          </cell>
          <cell r="AD147">
            <v>0</v>
          </cell>
        </row>
        <row r="148">
          <cell r="P148">
            <v>0</v>
          </cell>
          <cell r="Q148" t="str">
            <v xml:space="preserve"> </v>
          </cell>
          <cell r="R148" t="str">
            <v xml:space="preserve"> </v>
          </cell>
          <cell r="S148" t="str">
            <v xml:space="preserve"> </v>
          </cell>
          <cell r="T148">
            <v>1</v>
          </cell>
          <cell r="U148" t="str">
            <v xml:space="preserve"> </v>
          </cell>
          <cell r="W148">
            <v>0</v>
          </cell>
          <cell r="X148" t="str">
            <v xml:space="preserve"> </v>
          </cell>
          <cell r="Z148">
            <v>0</v>
          </cell>
          <cell r="AA148">
            <v>0</v>
          </cell>
          <cell r="AB148" t="str">
            <v xml:space="preserve"> </v>
          </cell>
          <cell r="AC148" t="str">
            <v>No Dividing Unit</v>
          </cell>
          <cell r="AD148">
            <v>0</v>
          </cell>
        </row>
        <row r="149">
          <cell r="P149">
            <v>0</v>
          </cell>
          <cell r="Q149" t="str">
            <v xml:space="preserve"> </v>
          </cell>
          <cell r="R149" t="str">
            <v xml:space="preserve"> </v>
          </cell>
          <cell r="S149" t="str">
            <v xml:space="preserve"> </v>
          </cell>
          <cell r="T149">
            <v>1</v>
          </cell>
          <cell r="U149" t="str">
            <v xml:space="preserve"> </v>
          </cell>
          <cell r="W149">
            <v>0</v>
          </cell>
          <cell r="X149" t="str">
            <v xml:space="preserve"> </v>
          </cell>
          <cell r="Z149">
            <v>0</v>
          </cell>
          <cell r="AA149">
            <v>0</v>
          </cell>
          <cell r="AB149" t="str">
            <v xml:space="preserve"> </v>
          </cell>
          <cell r="AC149" t="str">
            <v>No Dividing Unit</v>
          </cell>
          <cell r="AD149">
            <v>0</v>
          </cell>
        </row>
        <row r="150">
          <cell r="P150">
            <v>0</v>
          </cell>
          <cell r="Q150" t="str">
            <v xml:space="preserve"> </v>
          </cell>
          <cell r="R150" t="str">
            <v xml:space="preserve"> </v>
          </cell>
          <cell r="S150" t="str">
            <v xml:space="preserve"> </v>
          </cell>
          <cell r="T150">
            <v>1</v>
          </cell>
          <cell r="U150" t="str">
            <v xml:space="preserve"> </v>
          </cell>
          <cell r="W150">
            <v>0</v>
          </cell>
          <cell r="X150" t="str">
            <v xml:space="preserve"> </v>
          </cell>
          <cell r="Z150">
            <v>0</v>
          </cell>
          <cell r="AA150">
            <v>0</v>
          </cell>
          <cell r="AB150" t="str">
            <v xml:space="preserve"> </v>
          </cell>
          <cell r="AC150" t="str">
            <v>No Dividing Unit</v>
          </cell>
          <cell r="AD150">
            <v>0</v>
          </cell>
        </row>
        <row r="151">
          <cell r="P151">
            <v>0</v>
          </cell>
          <cell r="Q151" t="str">
            <v xml:space="preserve"> </v>
          </cell>
          <cell r="R151" t="str">
            <v xml:space="preserve"> </v>
          </cell>
          <cell r="S151" t="str">
            <v xml:space="preserve"> </v>
          </cell>
          <cell r="T151">
            <v>1</v>
          </cell>
          <cell r="U151" t="str">
            <v xml:space="preserve"> </v>
          </cell>
          <cell r="W151">
            <v>0</v>
          </cell>
          <cell r="X151" t="str">
            <v xml:space="preserve"> </v>
          </cell>
          <cell r="Z151">
            <v>0</v>
          </cell>
          <cell r="AA151">
            <v>0</v>
          </cell>
          <cell r="AB151" t="str">
            <v xml:space="preserve"> </v>
          </cell>
          <cell r="AC151" t="str">
            <v>No Dividing Unit</v>
          </cell>
          <cell r="AD151">
            <v>0</v>
          </cell>
        </row>
        <row r="152">
          <cell r="P152">
            <v>0</v>
          </cell>
          <cell r="Q152" t="str">
            <v xml:space="preserve"> </v>
          </cell>
          <cell r="R152" t="str">
            <v xml:space="preserve"> </v>
          </cell>
          <cell r="S152" t="str">
            <v xml:space="preserve"> </v>
          </cell>
          <cell r="T152">
            <v>1</v>
          </cell>
          <cell r="U152" t="str">
            <v xml:space="preserve"> </v>
          </cell>
          <cell r="W152">
            <v>0</v>
          </cell>
          <cell r="X152" t="str">
            <v xml:space="preserve"> </v>
          </cell>
          <cell r="Z152">
            <v>0</v>
          </cell>
          <cell r="AA152">
            <v>0</v>
          </cell>
          <cell r="AB152" t="str">
            <v xml:space="preserve"> </v>
          </cell>
          <cell r="AC152" t="str">
            <v>No Dividing Unit</v>
          </cell>
          <cell r="AD152">
            <v>0</v>
          </cell>
        </row>
        <row r="153">
          <cell r="P153">
            <v>0</v>
          </cell>
          <cell r="Q153" t="str">
            <v xml:space="preserve"> </v>
          </cell>
          <cell r="R153" t="str">
            <v xml:space="preserve"> </v>
          </cell>
          <cell r="S153" t="str">
            <v xml:space="preserve"> </v>
          </cell>
          <cell r="T153">
            <v>1</v>
          </cell>
          <cell r="U153" t="str">
            <v xml:space="preserve"> </v>
          </cell>
          <cell r="W153">
            <v>0</v>
          </cell>
          <cell r="X153" t="str">
            <v xml:space="preserve"> </v>
          </cell>
          <cell r="Z153">
            <v>0</v>
          </cell>
          <cell r="AA153">
            <v>0</v>
          </cell>
          <cell r="AB153" t="str">
            <v xml:space="preserve"> </v>
          </cell>
          <cell r="AC153" t="str">
            <v>No Dividing Unit</v>
          </cell>
          <cell r="AD153">
            <v>0</v>
          </cell>
        </row>
        <row r="154">
          <cell r="P154">
            <v>0</v>
          </cell>
          <cell r="Q154" t="str">
            <v xml:space="preserve"> </v>
          </cell>
          <cell r="R154" t="str">
            <v xml:space="preserve"> </v>
          </cell>
          <cell r="S154" t="str">
            <v xml:space="preserve"> </v>
          </cell>
          <cell r="T154">
            <v>1</v>
          </cell>
          <cell r="U154" t="str">
            <v xml:space="preserve"> </v>
          </cell>
          <cell r="W154">
            <v>0</v>
          </cell>
          <cell r="X154" t="str">
            <v xml:space="preserve"> </v>
          </cell>
          <cell r="Z154">
            <v>0</v>
          </cell>
          <cell r="AA154">
            <v>0</v>
          </cell>
          <cell r="AB154" t="str">
            <v xml:space="preserve"> </v>
          </cell>
          <cell r="AC154" t="str">
            <v>No Dividing Unit</v>
          </cell>
          <cell r="AD154">
            <v>0</v>
          </cell>
        </row>
        <row r="155">
          <cell r="P155">
            <v>0</v>
          </cell>
          <cell r="Q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>
            <v>1</v>
          </cell>
          <cell r="U155" t="str">
            <v xml:space="preserve"> </v>
          </cell>
          <cell r="W155">
            <v>0</v>
          </cell>
          <cell r="X155" t="str">
            <v xml:space="preserve"> </v>
          </cell>
          <cell r="Z155">
            <v>0</v>
          </cell>
          <cell r="AA155">
            <v>0</v>
          </cell>
          <cell r="AB155" t="str">
            <v xml:space="preserve"> </v>
          </cell>
          <cell r="AC155" t="str">
            <v>No Dividing Unit</v>
          </cell>
          <cell r="AD155">
            <v>0</v>
          </cell>
        </row>
        <row r="156">
          <cell r="P156">
            <v>0</v>
          </cell>
          <cell r="Q156" t="str">
            <v xml:space="preserve"> </v>
          </cell>
          <cell r="R156" t="str">
            <v xml:space="preserve"> </v>
          </cell>
          <cell r="S156" t="str">
            <v xml:space="preserve"> </v>
          </cell>
          <cell r="T156">
            <v>1</v>
          </cell>
          <cell r="U156" t="str">
            <v xml:space="preserve"> </v>
          </cell>
          <cell r="W156">
            <v>0</v>
          </cell>
          <cell r="X156" t="str">
            <v xml:space="preserve"> </v>
          </cell>
          <cell r="Z156">
            <v>0</v>
          </cell>
          <cell r="AA156">
            <v>0</v>
          </cell>
          <cell r="AB156" t="str">
            <v xml:space="preserve"> </v>
          </cell>
          <cell r="AC156" t="str">
            <v>No Dividing Unit</v>
          </cell>
          <cell r="AD156">
            <v>0</v>
          </cell>
        </row>
        <row r="157">
          <cell r="P157">
            <v>0</v>
          </cell>
          <cell r="Q157" t="str">
            <v xml:space="preserve"> </v>
          </cell>
          <cell r="R157" t="str">
            <v xml:space="preserve"> </v>
          </cell>
          <cell r="S157" t="str">
            <v xml:space="preserve"> </v>
          </cell>
          <cell r="T157">
            <v>1</v>
          </cell>
          <cell r="U157" t="str">
            <v xml:space="preserve"> </v>
          </cell>
          <cell r="W157">
            <v>0</v>
          </cell>
          <cell r="X157" t="str">
            <v xml:space="preserve"> </v>
          </cell>
          <cell r="Z157">
            <v>0</v>
          </cell>
          <cell r="AA157">
            <v>0</v>
          </cell>
          <cell r="AB157" t="str">
            <v xml:space="preserve"> </v>
          </cell>
          <cell r="AC157" t="str">
            <v>No Dividing Unit</v>
          </cell>
          <cell r="AD157">
            <v>0</v>
          </cell>
        </row>
        <row r="158">
          <cell r="P158">
            <v>0</v>
          </cell>
          <cell r="Q158" t="str">
            <v xml:space="preserve"> </v>
          </cell>
          <cell r="R158" t="str">
            <v xml:space="preserve"> </v>
          </cell>
          <cell r="S158" t="str">
            <v xml:space="preserve"> </v>
          </cell>
          <cell r="T158">
            <v>1</v>
          </cell>
          <cell r="U158" t="str">
            <v xml:space="preserve"> </v>
          </cell>
          <cell r="W158">
            <v>0</v>
          </cell>
          <cell r="X158" t="str">
            <v xml:space="preserve"> </v>
          </cell>
          <cell r="Z158">
            <v>0</v>
          </cell>
          <cell r="AA158">
            <v>0</v>
          </cell>
          <cell r="AB158" t="str">
            <v xml:space="preserve"> </v>
          </cell>
          <cell r="AC158" t="str">
            <v>No Dividing Unit</v>
          </cell>
          <cell r="AD158">
            <v>0</v>
          </cell>
        </row>
        <row r="159">
          <cell r="P159">
            <v>0</v>
          </cell>
          <cell r="Q159" t="str">
            <v xml:space="preserve"> </v>
          </cell>
          <cell r="R159" t="str">
            <v xml:space="preserve"> </v>
          </cell>
          <cell r="S159" t="str">
            <v xml:space="preserve"> </v>
          </cell>
          <cell r="T159">
            <v>1</v>
          </cell>
          <cell r="U159" t="str">
            <v xml:space="preserve"> </v>
          </cell>
          <cell r="W159">
            <v>0</v>
          </cell>
          <cell r="X159" t="str">
            <v xml:space="preserve"> </v>
          </cell>
          <cell r="Z159">
            <v>0</v>
          </cell>
          <cell r="AA159">
            <v>0</v>
          </cell>
          <cell r="AB159" t="str">
            <v xml:space="preserve"> </v>
          </cell>
          <cell r="AC159" t="str">
            <v>No Dividing Unit</v>
          </cell>
          <cell r="AD159">
            <v>0</v>
          </cell>
        </row>
        <row r="160">
          <cell r="P160">
            <v>0</v>
          </cell>
          <cell r="Q160" t="str">
            <v xml:space="preserve"> </v>
          </cell>
          <cell r="R160" t="str">
            <v xml:space="preserve"> </v>
          </cell>
          <cell r="S160" t="str">
            <v xml:space="preserve"> </v>
          </cell>
          <cell r="T160">
            <v>1</v>
          </cell>
          <cell r="U160" t="str">
            <v xml:space="preserve"> </v>
          </cell>
          <cell r="W160">
            <v>0</v>
          </cell>
          <cell r="X160" t="str">
            <v xml:space="preserve"> </v>
          </cell>
          <cell r="Z160">
            <v>0</v>
          </cell>
          <cell r="AA160">
            <v>0</v>
          </cell>
          <cell r="AB160" t="str">
            <v xml:space="preserve"> </v>
          </cell>
          <cell r="AC160" t="str">
            <v>No Dividing Unit</v>
          </cell>
          <cell r="AD160">
            <v>0</v>
          </cell>
        </row>
        <row r="161">
          <cell r="P161">
            <v>0</v>
          </cell>
          <cell r="Q161" t="str">
            <v xml:space="preserve"> </v>
          </cell>
          <cell r="R161" t="str">
            <v xml:space="preserve"> </v>
          </cell>
          <cell r="S161" t="str">
            <v xml:space="preserve"> </v>
          </cell>
          <cell r="T161">
            <v>1</v>
          </cell>
          <cell r="U161" t="str">
            <v xml:space="preserve"> </v>
          </cell>
          <cell r="W161">
            <v>0</v>
          </cell>
          <cell r="X161" t="str">
            <v xml:space="preserve"> </v>
          </cell>
          <cell r="Z161">
            <v>0</v>
          </cell>
          <cell r="AA161">
            <v>0</v>
          </cell>
          <cell r="AB161" t="str">
            <v xml:space="preserve"> </v>
          </cell>
          <cell r="AC161" t="str">
            <v>No Dividing Unit</v>
          </cell>
          <cell r="AD161">
            <v>0</v>
          </cell>
        </row>
        <row r="162">
          <cell r="P162">
            <v>0</v>
          </cell>
          <cell r="Q162" t="str">
            <v xml:space="preserve"> </v>
          </cell>
          <cell r="R162" t="str">
            <v xml:space="preserve"> </v>
          </cell>
          <cell r="S162" t="str">
            <v xml:space="preserve"> </v>
          </cell>
          <cell r="T162">
            <v>1</v>
          </cell>
          <cell r="U162" t="str">
            <v xml:space="preserve"> </v>
          </cell>
          <cell r="W162">
            <v>0</v>
          </cell>
          <cell r="X162" t="str">
            <v xml:space="preserve"> </v>
          </cell>
          <cell r="Z162">
            <v>0</v>
          </cell>
          <cell r="AA162">
            <v>0</v>
          </cell>
          <cell r="AB162" t="str">
            <v xml:space="preserve"> </v>
          </cell>
          <cell r="AC162" t="str">
            <v>No Dividing Unit</v>
          </cell>
          <cell r="AD162">
            <v>0</v>
          </cell>
        </row>
        <row r="163">
          <cell r="P163">
            <v>0</v>
          </cell>
          <cell r="Q163" t="str">
            <v xml:space="preserve"> </v>
          </cell>
          <cell r="R163" t="str">
            <v xml:space="preserve"> </v>
          </cell>
          <cell r="S163" t="str">
            <v xml:space="preserve"> </v>
          </cell>
          <cell r="T163">
            <v>1</v>
          </cell>
          <cell r="U163" t="str">
            <v xml:space="preserve"> </v>
          </cell>
          <cell r="W163">
            <v>0</v>
          </cell>
          <cell r="X163" t="str">
            <v xml:space="preserve"> </v>
          </cell>
          <cell r="Z163">
            <v>0</v>
          </cell>
          <cell r="AA163">
            <v>0</v>
          </cell>
          <cell r="AB163" t="str">
            <v xml:space="preserve"> </v>
          </cell>
          <cell r="AC163" t="str">
            <v>No Dividing Unit</v>
          </cell>
          <cell r="AD163">
            <v>0</v>
          </cell>
        </row>
        <row r="164">
          <cell r="P164">
            <v>0</v>
          </cell>
          <cell r="Q164" t="str">
            <v xml:space="preserve"> </v>
          </cell>
          <cell r="R164" t="str">
            <v xml:space="preserve"> </v>
          </cell>
          <cell r="S164" t="str">
            <v xml:space="preserve"> </v>
          </cell>
          <cell r="T164">
            <v>1</v>
          </cell>
          <cell r="U164" t="str">
            <v xml:space="preserve"> </v>
          </cell>
          <cell r="W164">
            <v>0</v>
          </cell>
          <cell r="X164" t="str">
            <v xml:space="preserve"> </v>
          </cell>
          <cell r="Z164">
            <v>0</v>
          </cell>
          <cell r="AA164">
            <v>0</v>
          </cell>
          <cell r="AB164" t="str">
            <v xml:space="preserve"> </v>
          </cell>
          <cell r="AC164" t="str">
            <v>No Dividing Unit</v>
          </cell>
          <cell r="AD164">
            <v>0</v>
          </cell>
        </row>
        <row r="165">
          <cell r="P165">
            <v>0</v>
          </cell>
          <cell r="Q165" t="str">
            <v xml:space="preserve"> </v>
          </cell>
          <cell r="R165" t="str">
            <v xml:space="preserve"> </v>
          </cell>
          <cell r="S165" t="str">
            <v xml:space="preserve"> </v>
          </cell>
          <cell r="T165">
            <v>1</v>
          </cell>
          <cell r="U165" t="str">
            <v xml:space="preserve"> </v>
          </cell>
          <cell r="W165">
            <v>0</v>
          </cell>
          <cell r="X165" t="str">
            <v xml:space="preserve"> </v>
          </cell>
          <cell r="Z165">
            <v>0</v>
          </cell>
          <cell r="AA165">
            <v>0</v>
          </cell>
          <cell r="AB165" t="str">
            <v xml:space="preserve"> </v>
          </cell>
          <cell r="AC165" t="str">
            <v>No Dividing Unit</v>
          </cell>
          <cell r="AD165">
            <v>0</v>
          </cell>
        </row>
        <row r="166">
          <cell r="P166">
            <v>0</v>
          </cell>
          <cell r="Q166" t="str">
            <v xml:space="preserve"> </v>
          </cell>
          <cell r="R166" t="str">
            <v xml:space="preserve"> </v>
          </cell>
          <cell r="S166" t="str">
            <v xml:space="preserve"> </v>
          </cell>
          <cell r="T166">
            <v>1</v>
          </cell>
          <cell r="U166" t="str">
            <v xml:space="preserve"> </v>
          </cell>
          <cell r="W166">
            <v>0</v>
          </cell>
          <cell r="X166" t="str">
            <v xml:space="preserve"> </v>
          </cell>
          <cell r="Z166">
            <v>0</v>
          </cell>
          <cell r="AA166">
            <v>0</v>
          </cell>
          <cell r="AB166" t="str">
            <v xml:space="preserve"> </v>
          </cell>
          <cell r="AC166" t="str">
            <v>No Dividing Unit</v>
          </cell>
          <cell r="AD166">
            <v>0</v>
          </cell>
        </row>
        <row r="167">
          <cell r="P167">
            <v>0</v>
          </cell>
          <cell r="Q167" t="str">
            <v xml:space="preserve"> </v>
          </cell>
          <cell r="R167" t="str">
            <v xml:space="preserve"> </v>
          </cell>
          <cell r="S167" t="str">
            <v xml:space="preserve"> </v>
          </cell>
          <cell r="T167">
            <v>1</v>
          </cell>
          <cell r="U167" t="str">
            <v xml:space="preserve"> </v>
          </cell>
          <cell r="W167">
            <v>0</v>
          </cell>
          <cell r="X167" t="str">
            <v xml:space="preserve"> </v>
          </cell>
          <cell r="Z167">
            <v>0</v>
          </cell>
          <cell r="AA167">
            <v>0</v>
          </cell>
          <cell r="AB167" t="str">
            <v xml:space="preserve"> </v>
          </cell>
          <cell r="AC167" t="str">
            <v>No Dividing Unit</v>
          </cell>
          <cell r="AD167">
            <v>0</v>
          </cell>
        </row>
        <row r="168">
          <cell r="P168">
            <v>0</v>
          </cell>
          <cell r="Q168" t="str">
            <v xml:space="preserve"> </v>
          </cell>
          <cell r="R168" t="str">
            <v xml:space="preserve"> </v>
          </cell>
          <cell r="S168" t="str">
            <v xml:space="preserve"> </v>
          </cell>
          <cell r="T168">
            <v>1</v>
          </cell>
          <cell r="U168" t="str">
            <v xml:space="preserve"> </v>
          </cell>
          <cell r="W168">
            <v>0</v>
          </cell>
          <cell r="X168" t="str">
            <v xml:space="preserve"> </v>
          </cell>
          <cell r="Z168">
            <v>0</v>
          </cell>
          <cell r="AA168">
            <v>0</v>
          </cell>
          <cell r="AB168" t="str">
            <v xml:space="preserve"> </v>
          </cell>
          <cell r="AC168" t="str">
            <v>No Dividing Unit</v>
          </cell>
          <cell r="AD168">
            <v>0</v>
          </cell>
        </row>
        <row r="169">
          <cell r="P169">
            <v>0</v>
          </cell>
          <cell r="Q169" t="str">
            <v xml:space="preserve"> </v>
          </cell>
          <cell r="R169" t="str">
            <v xml:space="preserve"> </v>
          </cell>
          <cell r="S169" t="str">
            <v xml:space="preserve"> </v>
          </cell>
          <cell r="T169">
            <v>1</v>
          </cell>
          <cell r="U169" t="str">
            <v xml:space="preserve"> </v>
          </cell>
          <cell r="W169">
            <v>0</v>
          </cell>
          <cell r="X169" t="str">
            <v xml:space="preserve"> </v>
          </cell>
          <cell r="Z169">
            <v>0</v>
          </cell>
          <cell r="AA169">
            <v>0</v>
          </cell>
          <cell r="AB169" t="str">
            <v xml:space="preserve"> </v>
          </cell>
          <cell r="AC169" t="str">
            <v>No Dividing Unit</v>
          </cell>
          <cell r="AD169">
            <v>0</v>
          </cell>
        </row>
        <row r="170">
          <cell r="P170">
            <v>0</v>
          </cell>
          <cell r="Q170" t="str">
            <v xml:space="preserve"> </v>
          </cell>
          <cell r="R170" t="str">
            <v xml:space="preserve"> </v>
          </cell>
          <cell r="S170" t="str">
            <v xml:space="preserve"> </v>
          </cell>
          <cell r="T170">
            <v>1</v>
          </cell>
          <cell r="U170" t="str">
            <v xml:space="preserve"> </v>
          </cell>
          <cell r="W170">
            <v>0</v>
          </cell>
          <cell r="X170" t="str">
            <v xml:space="preserve"> </v>
          </cell>
          <cell r="Z170">
            <v>0</v>
          </cell>
          <cell r="AA170">
            <v>0</v>
          </cell>
          <cell r="AB170" t="str">
            <v xml:space="preserve"> </v>
          </cell>
          <cell r="AC170" t="str">
            <v>No Dividing Unit</v>
          </cell>
          <cell r="AD170">
            <v>0</v>
          </cell>
        </row>
        <row r="171">
          <cell r="P171">
            <v>0</v>
          </cell>
          <cell r="Q171" t="str">
            <v xml:space="preserve"> </v>
          </cell>
          <cell r="R171" t="str">
            <v xml:space="preserve"> </v>
          </cell>
          <cell r="S171" t="str">
            <v xml:space="preserve"> </v>
          </cell>
          <cell r="T171">
            <v>1</v>
          </cell>
          <cell r="U171" t="str">
            <v xml:space="preserve"> </v>
          </cell>
          <cell r="W171">
            <v>0</v>
          </cell>
          <cell r="X171" t="str">
            <v xml:space="preserve"> </v>
          </cell>
          <cell r="Z171">
            <v>0</v>
          </cell>
          <cell r="AA171">
            <v>0</v>
          </cell>
          <cell r="AB171" t="str">
            <v xml:space="preserve"> </v>
          </cell>
          <cell r="AC171" t="str">
            <v>No Dividing Unit</v>
          </cell>
          <cell r="AD171">
            <v>0</v>
          </cell>
        </row>
        <row r="172">
          <cell r="P172">
            <v>0</v>
          </cell>
          <cell r="Q172" t="str">
            <v xml:space="preserve"> </v>
          </cell>
          <cell r="R172" t="str">
            <v xml:space="preserve"> </v>
          </cell>
          <cell r="S172" t="str">
            <v xml:space="preserve"> </v>
          </cell>
          <cell r="T172">
            <v>1</v>
          </cell>
          <cell r="U172" t="str">
            <v xml:space="preserve"> </v>
          </cell>
          <cell r="W172">
            <v>0</v>
          </cell>
          <cell r="X172" t="str">
            <v xml:space="preserve"> </v>
          </cell>
          <cell r="Z172">
            <v>0</v>
          </cell>
          <cell r="AA172">
            <v>0</v>
          </cell>
          <cell r="AB172" t="str">
            <v xml:space="preserve"> </v>
          </cell>
          <cell r="AC172" t="str">
            <v>No Dividing Unit</v>
          </cell>
          <cell r="AD172">
            <v>0</v>
          </cell>
        </row>
        <row r="173">
          <cell r="P173">
            <v>0</v>
          </cell>
          <cell r="Q173" t="str">
            <v xml:space="preserve"> </v>
          </cell>
          <cell r="R173" t="str">
            <v xml:space="preserve"> </v>
          </cell>
          <cell r="S173" t="str">
            <v xml:space="preserve"> </v>
          </cell>
          <cell r="T173">
            <v>1</v>
          </cell>
          <cell r="U173" t="str">
            <v xml:space="preserve"> </v>
          </cell>
          <cell r="W173">
            <v>0</v>
          </cell>
          <cell r="X173" t="str">
            <v xml:space="preserve"> </v>
          </cell>
          <cell r="Z173">
            <v>0</v>
          </cell>
          <cell r="AA173">
            <v>0</v>
          </cell>
          <cell r="AB173" t="str">
            <v xml:space="preserve"> </v>
          </cell>
          <cell r="AC173" t="str">
            <v>No Dividing Unit</v>
          </cell>
          <cell r="AD173">
            <v>0</v>
          </cell>
        </row>
        <row r="174">
          <cell r="P174">
            <v>0</v>
          </cell>
          <cell r="Q174" t="str">
            <v xml:space="preserve"> </v>
          </cell>
          <cell r="R174" t="str">
            <v xml:space="preserve"> </v>
          </cell>
          <cell r="S174" t="str">
            <v xml:space="preserve"> </v>
          </cell>
          <cell r="T174">
            <v>1</v>
          </cell>
          <cell r="U174" t="str">
            <v xml:space="preserve"> </v>
          </cell>
          <cell r="W174">
            <v>0</v>
          </cell>
          <cell r="X174" t="str">
            <v xml:space="preserve"> </v>
          </cell>
          <cell r="Z174">
            <v>0</v>
          </cell>
          <cell r="AA174">
            <v>0</v>
          </cell>
          <cell r="AB174" t="str">
            <v xml:space="preserve"> </v>
          </cell>
          <cell r="AC174" t="str">
            <v>No Dividing Unit</v>
          </cell>
          <cell r="AD174">
            <v>0</v>
          </cell>
        </row>
        <row r="175">
          <cell r="P175">
            <v>0</v>
          </cell>
          <cell r="Q175" t="str">
            <v xml:space="preserve"> </v>
          </cell>
          <cell r="R175" t="str">
            <v xml:space="preserve"> </v>
          </cell>
          <cell r="S175" t="str">
            <v xml:space="preserve"> </v>
          </cell>
          <cell r="T175">
            <v>1</v>
          </cell>
          <cell r="U175" t="str">
            <v xml:space="preserve"> </v>
          </cell>
          <cell r="W175">
            <v>0</v>
          </cell>
          <cell r="X175" t="str">
            <v xml:space="preserve"> </v>
          </cell>
          <cell r="Z175">
            <v>0</v>
          </cell>
          <cell r="AA175">
            <v>0</v>
          </cell>
          <cell r="AB175" t="str">
            <v xml:space="preserve"> </v>
          </cell>
          <cell r="AC175" t="str">
            <v>No Dividing Unit</v>
          </cell>
          <cell r="AD175">
            <v>0</v>
          </cell>
        </row>
        <row r="176">
          <cell r="P176">
            <v>0</v>
          </cell>
          <cell r="Q176" t="str">
            <v xml:space="preserve"> </v>
          </cell>
          <cell r="R176" t="str">
            <v xml:space="preserve"> </v>
          </cell>
          <cell r="S176" t="str">
            <v xml:space="preserve"> </v>
          </cell>
          <cell r="T176">
            <v>1</v>
          </cell>
          <cell r="U176" t="str">
            <v xml:space="preserve"> </v>
          </cell>
          <cell r="W176">
            <v>0</v>
          </cell>
          <cell r="X176" t="str">
            <v xml:space="preserve"> </v>
          </cell>
          <cell r="Z176">
            <v>0</v>
          </cell>
          <cell r="AA176">
            <v>0</v>
          </cell>
          <cell r="AB176" t="str">
            <v xml:space="preserve"> </v>
          </cell>
          <cell r="AC176" t="str">
            <v>No Dividing Unit</v>
          </cell>
          <cell r="AD176">
            <v>0</v>
          </cell>
        </row>
        <row r="177">
          <cell r="P177">
            <v>0</v>
          </cell>
          <cell r="Q177" t="str">
            <v xml:space="preserve"> </v>
          </cell>
          <cell r="R177" t="str">
            <v xml:space="preserve"> </v>
          </cell>
          <cell r="S177" t="str">
            <v xml:space="preserve"> </v>
          </cell>
          <cell r="T177">
            <v>1</v>
          </cell>
          <cell r="U177" t="str">
            <v xml:space="preserve"> </v>
          </cell>
          <cell r="W177">
            <v>0</v>
          </cell>
          <cell r="X177" t="str">
            <v xml:space="preserve"> </v>
          </cell>
          <cell r="Z177">
            <v>0</v>
          </cell>
          <cell r="AA177">
            <v>0</v>
          </cell>
          <cell r="AB177" t="str">
            <v xml:space="preserve"> </v>
          </cell>
          <cell r="AC177" t="str">
            <v>No Dividing Unit</v>
          </cell>
          <cell r="AD177">
            <v>0</v>
          </cell>
        </row>
        <row r="178">
          <cell r="P178">
            <v>0</v>
          </cell>
          <cell r="Q178" t="str">
            <v xml:space="preserve"> </v>
          </cell>
          <cell r="R178" t="str">
            <v xml:space="preserve"> </v>
          </cell>
          <cell r="S178" t="str">
            <v xml:space="preserve"> </v>
          </cell>
          <cell r="T178">
            <v>1</v>
          </cell>
          <cell r="U178" t="str">
            <v xml:space="preserve"> </v>
          </cell>
          <cell r="W178">
            <v>0</v>
          </cell>
          <cell r="X178" t="str">
            <v xml:space="preserve"> </v>
          </cell>
          <cell r="Z178">
            <v>0</v>
          </cell>
          <cell r="AA178">
            <v>0</v>
          </cell>
          <cell r="AB178" t="str">
            <v xml:space="preserve"> </v>
          </cell>
          <cell r="AC178" t="str">
            <v>No Dividing Unit</v>
          </cell>
          <cell r="AD178">
            <v>0</v>
          </cell>
        </row>
        <row r="179">
          <cell r="P179">
            <v>0</v>
          </cell>
          <cell r="Q179" t="str">
            <v xml:space="preserve"> </v>
          </cell>
          <cell r="R179" t="str">
            <v xml:space="preserve"> </v>
          </cell>
          <cell r="S179" t="str">
            <v xml:space="preserve"> </v>
          </cell>
          <cell r="T179">
            <v>1</v>
          </cell>
          <cell r="U179" t="str">
            <v xml:space="preserve"> </v>
          </cell>
          <cell r="W179">
            <v>0</v>
          </cell>
          <cell r="X179" t="str">
            <v xml:space="preserve"> </v>
          </cell>
          <cell r="Z179">
            <v>0</v>
          </cell>
          <cell r="AA179">
            <v>0</v>
          </cell>
          <cell r="AB179" t="str">
            <v xml:space="preserve"> </v>
          </cell>
          <cell r="AC179" t="str">
            <v>No Dividing Unit</v>
          </cell>
          <cell r="AD179">
            <v>0</v>
          </cell>
        </row>
        <row r="180">
          <cell r="P180">
            <v>0</v>
          </cell>
          <cell r="Q180" t="str">
            <v xml:space="preserve"> </v>
          </cell>
          <cell r="R180" t="str">
            <v xml:space="preserve"> </v>
          </cell>
          <cell r="S180" t="str">
            <v xml:space="preserve"> </v>
          </cell>
          <cell r="T180">
            <v>1</v>
          </cell>
          <cell r="U180" t="str">
            <v xml:space="preserve"> </v>
          </cell>
          <cell r="W180">
            <v>0</v>
          </cell>
          <cell r="X180" t="str">
            <v xml:space="preserve"> </v>
          </cell>
          <cell r="Z180">
            <v>0</v>
          </cell>
          <cell r="AA180">
            <v>0</v>
          </cell>
          <cell r="AB180" t="str">
            <v xml:space="preserve"> </v>
          </cell>
          <cell r="AC180" t="str">
            <v>No Dividing Unit</v>
          </cell>
          <cell r="AD180">
            <v>0</v>
          </cell>
        </row>
        <row r="181">
          <cell r="P181">
            <v>0</v>
          </cell>
          <cell r="Q181" t="str">
            <v xml:space="preserve"> </v>
          </cell>
          <cell r="R181" t="str">
            <v xml:space="preserve"> </v>
          </cell>
          <cell r="S181" t="str">
            <v xml:space="preserve"> </v>
          </cell>
          <cell r="T181">
            <v>1</v>
          </cell>
          <cell r="U181" t="str">
            <v xml:space="preserve"> </v>
          </cell>
          <cell r="W181">
            <v>0</v>
          </cell>
          <cell r="X181" t="str">
            <v xml:space="preserve"> </v>
          </cell>
          <cell r="Z181">
            <v>0</v>
          </cell>
          <cell r="AA181">
            <v>0</v>
          </cell>
          <cell r="AB181" t="str">
            <v xml:space="preserve"> </v>
          </cell>
          <cell r="AC181" t="str">
            <v>No Dividing Unit</v>
          </cell>
          <cell r="AD18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644.371716550922" createdVersion="7" refreshedVersion="7" minRefreshableVersion="3" recordCount="58" xr:uid="{B33915CB-A71D-8144-85F0-BC91960F3EAD}">
  <cacheSource type="worksheet">
    <worksheetSource ref="A2:N60" sheet="Price Comparison"/>
  </cacheSource>
  <cacheFields count="14">
    <cacheField name="Item" numFmtId="0">
      <sharedItems/>
    </cacheField>
    <cacheField name="Sub group" numFmtId="164">
      <sharedItems count="9">
        <s v="Canned"/>
        <s v="Dairy"/>
        <s v="Lard/oil"/>
        <s v="Meat"/>
        <s v="Produce"/>
        <s v="Sauce"/>
        <s v="Spice"/>
        <s v="Tortilla"/>
        <s v="Packaging"/>
      </sharedItems>
    </cacheField>
    <cacheField name="Units for this Week's menu" numFmtId="2">
      <sharedItems containsSemiMixedTypes="0" containsString="0" containsNumber="1" minValue="0" maxValue="751"/>
    </cacheField>
    <cacheField name="Unit" numFmtId="0">
      <sharedItems/>
    </cacheField>
    <cacheField name="3/15/22 Price Per unit" numFmtId="44">
      <sharedItems containsSemiMixedTypes="0" containsString="0" containsNumber="1" minValue="1.7890625E-2" maxValue="8.6"/>
    </cacheField>
    <cacheField name="9/21/21 Price Per unit" numFmtId="0">
      <sharedItems containsMixedTypes="1" containsNumber="1" minValue="0.02" maxValue="8.6"/>
    </cacheField>
    <cacheField name="Unit2" numFmtId="0">
      <sharedItems/>
    </cacheField>
    <cacheField name="% Increase" numFmtId="165">
      <sharedItems containsMixedTypes="1" containsNumber="1" minValue="-0.11790393013100438" maxValue="0.51333333333333331"/>
    </cacheField>
    <cacheField name="3/15/22 Menu Cost" numFmtId="44">
      <sharedItems containsSemiMixedTypes="0" containsString="0" containsNumber="1" minValue="0" maxValue="214.97375"/>
    </cacheField>
    <cacheField name="9/21/21 Menu Cost" numFmtId="44">
      <sharedItems containsMixedTypes="1" containsNumber="1" minValue="0" maxValue="187.75"/>
    </cacheField>
    <cacheField name="$ Increase" numFmtId="44">
      <sharedItems containsMixedTypes="1" containsNumber="1" minValue="-2.6126666666667298E-2" maxValue="27.223749999999995"/>
    </cacheField>
    <cacheField name="3/15/22 Menu Cost % of Total" numFmtId="10">
      <sharedItems containsSemiMixedTypes="0" containsString="0" containsNumber="1" minValue="0" maxValue="0.2524675725779878"/>
    </cacheField>
    <cacheField name="9/21/21 Menu Cost % of Total" numFmtId="10">
      <sharedItems containsMixedTypes="1" containsNumber="1" minValue="0" maxValue="0.25893994450597019"/>
    </cacheField>
    <cacheField name="% of Total Increase" numFmtId="10">
      <sharedItems containsMixedTypes="1" containsNumber="1" minValue="-3.3539164625775442E-2" maxValue="1.2187985574136213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Black Beans"/>
    <x v="0"/>
    <n v="207.16799999999998"/>
    <s v="fl oz"/>
    <n v="5.6666666666666671E-2"/>
    <n v="0.05"/>
    <s v="fl oz"/>
    <n v="0.11764705882352942"/>
    <n v="11.739519999999999"/>
    <n v="10.3584"/>
    <n v="1.3811199999999992"/>
    <n v="1.378702338136977E-2"/>
    <n v="1.4286037396381578E-2"/>
    <n v="-4.9901401501180852E-4"/>
  </r>
  <r>
    <s v="Chipotle Peppers, Canned"/>
    <x v="0"/>
    <n v="81.362548628573123"/>
    <s v="fl oz"/>
    <n v="0.24714285714285714"/>
    <n v="0.21"/>
    <s v="fl oz"/>
    <n v="0.15028901734104047"/>
    <n v="20.108172732490214"/>
    <n v="17.086135212000354"/>
    <n v="3.0220375204898602"/>
    <n v="2.3615262601832498E-2"/>
    <n v="2.3564755811541275E-2"/>
    <n v="5.0506790291223597E-5"/>
  </r>
  <r>
    <s v="Honey"/>
    <x v="0"/>
    <n v="0"/>
    <s v="fl oz"/>
    <n v="1.7350000000000001"/>
    <n v="1.7350000000000001"/>
    <s v="fl oz"/>
    <n v="0"/>
    <n v="0"/>
    <n v="0"/>
    <n v="0"/>
    <n v="0"/>
    <n v="0"/>
    <n v="0"/>
  </r>
  <r>
    <s v="Milk, Condensed"/>
    <x v="0"/>
    <n v="6.7959527847625774"/>
    <s v="fl oz"/>
    <n v="0.219"/>
    <n v="0.17"/>
    <s v="fl oz"/>
    <n v="0.22374429223744285"/>
    <n v="1.4883136598630045"/>
    <n v="1.1553119734096382"/>
    <n v="0.33300168645336625"/>
    <n v="1.7478921819072039E-3"/>
    <n v="1.593376395641942E-3"/>
    <n v="1.5451578626526192E-4"/>
  </r>
  <r>
    <s v="Pineapple, Canned"/>
    <x v="0"/>
    <n v="130.20000000000002"/>
    <s v="fl oz"/>
    <n v="7.400000000000001E-2"/>
    <n v="0.06"/>
    <s v="fl oz"/>
    <n v="0.18918918918918934"/>
    <n v="9.634800000000002"/>
    <n v="7.8120000000000012"/>
    <n v="1.8228000000000009"/>
    <n v="1.1315216710293223E-2"/>
    <n v="1.0774108370069983E-2"/>
    <n v="5.4110834022324042E-4"/>
  </r>
  <r>
    <s v="Tomato Paste"/>
    <x v="0"/>
    <n v="0"/>
    <s v="fl oz"/>
    <n v="0.18666666666666668"/>
    <n v="0.13"/>
    <s v="fl oz"/>
    <n v="0.3035714285714286"/>
    <n v="0"/>
    <n v="0"/>
    <n v="0"/>
    <n v="0"/>
    <n v="0"/>
    <n v="0"/>
  </r>
  <r>
    <s v="Cheese, Mexican Blend"/>
    <x v="1"/>
    <n v="22.446186666666666"/>
    <s v="lb"/>
    <n v="2.7454999999999998"/>
    <n v="2.61"/>
    <s v="lb"/>
    <n v="4.9353487525040964E-2"/>
    <n v="61.626005493333331"/>
    <n v="58.584547199999996"/>
    <n v="3.041458293333335"/>
    <n v="7.2374269019262166E-2"/>
    <n v="8.0798292414782369E-2"/>
    <n v="-8.4240233955202026E-3"/>
  </r>
  <r>
    <s v="Cream Cheese"/>
    <x v="1"/>
    <n v="2.6970000000000001"/>
    <s v="lb"/>
    <n v="3.17"/>
    <n v="2.38"/>
    <s v="lb"/>
    <n v="0.24921135646687698"/>
    <n v="8.5494900000000005"/>
    <n v="6.4188599999999996"/>
    <n v="2.1306300000000009"/>
    <n v="1.0040616526807489E-2"/>
    <n v="8.852725710740833E-3"/>
    <n v="1.1878908160666557E-3"/>
  </r>
  <r>
    <s v="Egg Whites"/>
    <x v="1"/>
    <n v="32.33"/>
    <s v="fl oz"/>
    <n v="9.375E-2"/>
    <n v="0.09"/>
    <s v="fl oz"/>
    <n v="4.0000000000000036E-2"/>
    <n v="3.0309374999999998"/>
    <n v="2.9097"/>
    <n v="0.12123749999999989"/>
    <n v="3.5595668460014071E-3"/>
    <n v="4.0129829908336695E-3"/>
    <n v="-4.5341614483226239E-4"/>
  </r>
  <r>
    <s v="Sour Cream"/>
    <x v="1"/>
    <n v="109.0625"/>
    <s v="oz"/>
    <n v="0.11399999999999999"/>
    <n v="6.8874999999999992E-2"/>
    <s v="oz"/>
    <n v="0.39583333333333337"/>
    <n v="12.433124999999999"/>
    <n v="7.5116796874999991"/>
    <n v="4.9214453124999995"/>
    <n v="1.4601600838747496E-2"/>
    <n v="1.035991436179959E-2"/>
    <n v="4.2416864769479062E-3"/>
  </r>
  <r>
    <s v="Apple Cider Vinegar"/>
    <x v="2"/>
    <n v="27"/>
    <s v="fl oz"/>
    <n v="0.1875"/>
    <s v="N/A"/>
    <s v="fl oz"/>
    <s v=" "/>
    <n v="5.0625"/>
    <s v=" "/>
    <s v=" "/>
    <n v="5.9454565321396839E-3"/>
    <s v=" "/>
    <s v=" "/>
  </r>
  <r>
    <s v="Mayonaise"/>
    <x v="2"/>
    <n v="0"/>
    <s v="fl oz"/>
    <n v="0.13799999999999998"/>
    <s v="N/A"/>
    <s v="fl oz"/>
    <s v=" "/>
    <n v="0"/>
    <s v=" "/>
    <s v=" "/>
    <n v="0"/>
    <s v=" "/>
    <s v=" "/>
  </r>
  <r>
    <s v="Olive Oil"/>
    <x v="2"/>
    <n v="76.132922255433499"/>
    <s v="fl oz"/>
    <n v="0.17179687499999999"/>
    <n v="0.14000000000000001"/>
    <s v="fl oz"/>
    <n v="0.18508412914961334"/>
    <n v="13.079398128101426"/>
    <n v="10.65860911576069"/>
    <n v="2.4207890123407356"/>
    <n v="1.5360591217219985E-2"/>
    <n v="1.4700078044984825E-2"/>
    <n v="6.6051317223515989E-4"/>
  </r>
  <r>
    <s v="Vinegar"/>
    <x v="2"/>
    <n v="0"/>
    <s v="fl oz"/>
    <n v="1.7890625E-2"/>
    <n v="0.02"/>
    <s v="fl oz"/>
    <n v="-0.11790393013100438"/>
    <n v="0"/>
    <n v="0"/>
    <n v="0"/>
    <n v="0"/>
    <n v="0"/>
    <n v="0"/>
  </r>
  <r>
    <s v="Chicken, Breast"/>
    <x v="3"/>
    <n v="82.309078800569907"/>
    <s v="lb"/>
    <n v="1.99"/>
    <n v="1.99"/>
    <s v="lb"/>
    <n v="0"/>
    <n v="163.79506681313413"/>
    <n v="163.79506681313413"/>
    <n v="0"/>
    <n v="0.19236275553904281"/>
    <n v="0.22590192016481825"/>
    <n v="-3.3539164625775442E-2"/>
  </r>
  <r>
    <s v="Ground Beef"/>
    <x v="3"/>
    <n v="0"/>
    <s v="lb"/>
    <n v="3.84"/>
    <n v="3.48"/>
    <s v="lb"/>
    <n v="9.3749999999999972E-2"/>
    <n v="0"/>
    <n v="0"/>
    <n v="0"/>
    <n v="0"/>
    <n v="0"/>
    <n v="0"/>
  </r>
  <r>
    <s v="Pork, Butt (Bone in)"/>
    <x v="3"/>
    <n v="67.959527847625779"/>
    <s v="lb"/>
    <n v="1.93"/>
    <n v="1.67"/>
    <s v="lb"/>
    <n v="0.13471502590673576"/>
    <n v="131.16188874591774"/>
    <n v="113.49241150553505"/>
    <n v="17.66947724038269"/>
    <n v="0.15403798680734718"/>
    <n v="0.15652579886600254"/>
    <n v="-2.4878120586553643E-3"/>
  </r>
  <r>
    <s v="Cilantro, fresh"/>
    <x v="4"/>
    <n v="5.7653333333333334"/>
    <s v="ea"/>
    <n v="1.19"/>
    <n v="0.99"/>
    <s v="ea"/>
    <n v="0.16806722689075626"/>
    <n v="6.8607466666666665"/>
    <n v="5.7076799999999999"/>
    <n v="1.1530666666666667"/>
    <n v="8.0573374982101514E-3"/>
    <n v="7.8718846469125747E-3"/>
    <n v="1.8545285129757672E-4"/>
  </r>
  <r>
    <s v="Lemon"/>
    <x v="4"/>
    <n v="0"/>
    <s v="lb"/>
    <n v="1.41"/>
    <s v="N/A"/>
    <s v="lb"/>
    <s v=" "/>
    <n v="0"/>
    <s v=" "/>
    <s v=" "/>
    <n v="0"/>
    <s v=" "/>
    <s v=" "/>
  </r>
  <r>
    <s v="Lime"/>
    <x v="4"/>
    <n v="3.2511333333333332"/>
    <s v="lb"/>
    <n v="8.6"/>
    <n v="8.6"/>
    <s v="lb"/>
    <n v="0"/>
    <n v="27.959746666666664"/>
    <n v="27.959746666666664"/>
    <n v="0"/>
    <n v="3.2836238707418086E-2"/>
    <n v="3.8561359522064714E-2"/>
    <n v="-5.7251208146466281E-3"/>
  </r>
  <r>
    <s v="Lime juice"/>
    <x v="4"/>
    <n v="0"/>
    <s v="fl oz"/>
    <n v="5.5937500000000001E-2"/>
    <n v="5.5937500000000001E-2"/>
    <s v="fl oz"/>
    <n v="0"/>
    <n v="0"/>
    <n v="0"/>
    <n v="0"/>
    <n v="0"/>
    <n v="0"/>
    <n v="0"/>
  </r>
  <r>
    <s v="Onion, Red"/>
    <x v="4"/>
    <n v="9.606349135972156"/>
    <s v="lb"/>
    <n v="1.5"/>
    <n v="0.8"/>
    <s v="lb"/>
    <n v="0.46666666666666662"/>
    <n v="14.409523703958234"/>
    <n v="7.6850793087777252"/>
    <n v="6.7244443951805088"/>
    <n v="1.6922705546808907E-2"/>
    <n v="1.0599062635093921E-2"/>
    <n v="6.3236429117149856E-3"/>
  </r>
  <r>
    <s v="Onion, White"/>
    <x v="4"/>
    <n v="16.146884770186706"/>
    <s v="lb"/>
    <n v="1.5"/>
    <n v="0.73"/>
    <s v="lb"/>
    <n v="0.51333333333333331"/>
    <n v="24.22032715528006"/>
    <n v="11.787225882236294"/>
    <n v="12.433101273043766"/>
    <n v="2.8444622675737285E-2"/>
    <n v="1.6256637101601072E-2"/>
    <n v="1.2187985574136213E-2"/>
  </r>
  <r>
    <s v="Orange"/>
    <x v="4"/>
    <n v="5.0969645885719332"/>
    <s v="ea"/>
    <n v="1.5"/>
    <n v="1.5"/>
    <s v="ea"/>
    <n v="0"/>
    <n v="7.6454468828579003"/>
    <n v="7.6454468828579003"/>
    <n v="0"/>
    <n v="8.9788981947287877E-3"/>
    <n v="1.0544402618218734E-2"/>
    <n v="-1.5655044234899468E-3"/>
  </r>
  <r>
    <s v="Pepper, Green"/>
    <x v="4"/>
    <n v="0"/>
    <s v="lb"/>
    <n v="2.19"/>
    <n v="1.69"/>
    <s v="lb"/>
    <n v="0.22831050228310504"/>
    <n v="0"/>
    <n v="0"/>
    <n v="0"/>
    <n v="0"/>
    <n v="0"/>
    <n v="0"/>
  </r>
  <r>
    <s v="Pepper, Habenero"/>
    <x v="4"/>
    <n v="0.45"/>
    <s v="lb"/>
    <n v="5.99"/>
    <s v="N/A"/>
    <s v="lb"/>
    <s v=" "/>
    <n v="2.6955"/>
    <s v=" "/>
    <s v=" "/>
    <n v="3.1656253002237075E-3"/>
    <s v=" "/>
    <s v=" "/>
  </r>
  <r>
    <s v="Pepper, Jalepeno"/>
    <x v="4"/>
    <n v="0.88578000000000023"/>
    <s v="lb"/>
    <n v="4.49"/>
    <s v="N/A"/>
    <s v="lb"/>
    <s v=" "/>
    <n v="3.9771522000000012"/>
    <s v=" "/>
    <s v=" "/>
    <n v="4.6708119559118466E-3"/>
    <s v=" "/>
    <s v=" "/>
  </r>
  <r>
    <s v="Pepper, Poblano"/>
    <x v="4"/>
    <n v="0"/>
    <s v="lb"/>
    <n v="2.99"/>
    <n v="2.99"/>
    <s v="lb"/>
    <n v="0"/>
    <n v="0"/>
    <n v="0"/>
    <n v="0"/>
    <n v="0"/>
    <n v="0"/>
    <n v="0"/>
  </r>
  <r>
    <s v="Pepper, Red"/>
    <x v="4"/>
    <n v="0"/>
    <s v="lb"/>
    <n v="2.5"/>
    <n v="2.5"/>
    <s v="lb"/>
    <n v="0"/>
    <n v="0"/>
    <n v="0"/>
    <n v="0"/>
    <n v="0"/>
    <n v="0"/>
    <n v="0"/>
  </r>
  <r>
    <s v="Pepper, Serrano"/>
    <x v="4"/>
    <n v="0.59400000000000008"/>
    <s v="lb"/>
    <n v="3.99"/>
    <n v="3.99"/>
    <s v="lb"/>
    <n v="0"/>
    <n v="2.3700600000000005"/>
    <n v="2.3700600000000005"/>
    <n v="0"/>
    <n v="2.7834249300865148E-3"/>
    <n v="3.2687254587260707E-3"/>
    <n v="-4.8530052863955588E-4"/>
  </r>
  <r>
    <s v="Tomatillo"/>
    <x v="4"/>
    <n v="0"/>
    <s v="lb"/>
    <n v="2.99"/>
    <s v="N/A"/>
    <s v="lb"/>
    <s v=" "/>
    <n v="0"/>
    <s v=" "/>
    <s v=" "/>
    <n v="0"/>
    <s v=" "/>
    <s v=" "/>
  </r>
  <r>
    <s v="Tomatoes, Red Plum"/>
    <x v="4"/>
    <n v="5.1178400000000011"/>
    <s v="lb"/>
    <n v="1.5"/>
    <s v="N/A"/>
    <s v="lb"/>
    <s v=" "/>
    <n v="7.6767600000000016"/>
    <s v=" "/>
    <s v=" "/>
    <n v="9.0156726691691166E-3"/>
    <s v=" "/>
    <s v=" "/>
  </r>
  <r>
    <s v="BBQ Sauce"/>
    <x v="5"/>
    <n v="214.94200000000001"/>
    <s v="fl oz"/>
    <n v="0.1015625"/>
    <n v="0.08"/>
    <s v="fl oz"/>
    <n v="0.21230769230769228"/>
    <n v="21.830046875000001"/>
    <n v="17.195360000000001"/>
    <n v="4.6346868749999999"/>
    <n v="2.5637450822693184E-2"/>
    <n v="2.3715395814435044E-2"/>
    <n v="1.9220550082581396E-3"/>
  </r>
  <r>
    <s v="Enchilada Sauce"/>
    <x v="5"/>
    <n v="0"/>
    <s v="fl oz"/>
    <n v="0.11461538461538462"/>
    <n v="0.11"/>
    <s v="fl oz"/>
    <n v="4.0268456375838951E-2"/>
    <n v="0"/>
    <n v="0"/>
    <n v="0"/>
    <n v="0"/>
    <n v="0"/>
    <n v="0"/>
  </r>
  <r>
    <s v="Hot Sauce"/>
    <x v="5"/>
    <n v="18.943750000000001"/>
    <s v="fl oz"/>
    <n v="0.1015625"/>
    <n v="7.0000000000000007E-2"/>
    <s v="fl oz"/>
    <n v="0.31076923076923069"/>
    <n v="1.9239746093750001"/>
    <n v="1.3260625000000001"/>
    <n v="0.59791210937499994"/>
    <n v="2.2595372659712574E-3"/>
    <n v="1.828871106052986E-3"/>
    <n v="4.3066615991827146E-4"/>
  </r>
  <r>
    <s v="Ketchup"/>
    <x v="5"/>
    <n v="0"/>
    <s v="fl oz"/>
    <n v="0.09"/>
    <n v="0.08"/>
    <s v="fl oz"/>
    <n v="0.11111111111111106"/>
    <n v="0"/>
    <n v="0"/>
    <n v="0"/>
    <n v="0"/>
    <n v="0"/>
    <n v="0"/>
  </r>
  <r>
    <s v="Liquid Smoke, Hickory"/>
    <x v="5"/>
    <n v="6.5613333333333346"/>
    <s v="fl oz"/>
    <n v="0.11166666666666668"/>
    <n v="0.11"/>
    <s v="fl oz"/>
    <n v="1.4925373134328453E-2"/>
    <n v="0.73268222222222246"/>
    <n v="0.72174666666666676"/>
    <n v="1.0935555555555698E-2"/>
    <n v="8.6047018352468775E-4"/>
    <n v="9.9541433722522303E-4"/>
    <n v="-1.3494415370053528E-4"/>
  </r>
  <r>
    <s v="Ranch"/>
    <x v="5"/>
    <n v="146.00624999999999"/>
    <s v="fl oz"/>
    <n v="0.10640624999999999"/>
    <n v="0.09"/>
    <s v="fl oz"/>
    <n v="0.1541850220264317"/>
    <n v="15.535977539062499"/>
    <n v="13.1405625"/>
    <n v="2.3954150390624989"/>
    <n v="1.8245625509687811E-2"/>
    <n v="1.812312396552454E-2"/>
    <n v="1.2250154416327055E-4"/>
  </r>
  <r>
    <s v="Soy Sauce"/>
    <x v="5"/>
    <n v="14.110127794383413"/>
    <s v="fl oz"/>
    <n v="9.4899999999999998E-2"/>
    <n v="0.09"/>
    <s v="fl oz"/>
    <n v="5.1633298208640689E-2"/>
    <n v="1.3390511276869859"/>
    <n v="1.269911501494507"/>
    <n v="6.913962619247882E-2"/>
    <n v="1.5725965973285136E-3"/>
    <n v="1.7514291010624816E-3"/>
    <n v="-1.7883250373396803E-4"/>
  </r>
  <r>
    <s v="Sriracha Sauce"/>
    <x v="5"/>
    <n v="0"/>
    <s v="fl oz"/>
    <n v="0.13470588235294118"/>
    <n v="0.13"/>
    <s v="fl oz"/>
    <n v="3.4934497816593843E-2"/>
    <n v="0"/>
    <n v="0"/>
    <n v="0"/>
    <n v="0"/>
    <n v="0"/>
    <n v="0"/>
  </r>
  <r>
    <s v="Adobo Seasoning"/>
    <x v="6"/>
    <n v="7.8379999999999992"/>
    <s v="fl oz"/>
    <n v="0.66666666666666663"/>
    <n v="0.67"/>
    <s v="fl oz"/>
    <n v="-5.0000000000001155E-3"/>
    <n v="5.2253333333333325"/>
    <n v="5.2514599999999998"/>
    <n v="-2.6126666666667298E-2"/>
    <n v="6.1366898171405218E-3"/>
    <n v="7.2426778214397976E-3"/>
    <n v="-1.1059880042992758E-3"/>
  </r>
  <r>
    <s v="Bay Leaves"/>
    <x v="6"/>
    <n v="30.581787531431598"/>
    <s v="ea"/>
    <n v="3.7900000000000003E-2"/>
    <n v="3.7900000000000003E-2"/>
    <s v="ea"/>
    <n v="0"/>
    <n v="1.1590497474412575"/>
    <n v="1.1590497474412575"/>
    <n v="0"/>
    <n v="1.3612009663208841E-3"/>
    <n v="1.5985314369219598E-3"/>
    <n v="-2.3733047060107569E-4"/>
  </r>
  <r>
    <s v="Chili Powder"/>
    <x v="6"/>
    <n v="0"/>
    <s v="fl oz"/>
    <n v="0.37641509433962267"/>
    <n v="0.28000000000000003"/>
    <s v="fl oz"/>
    <n v="0.25614035087719295"/>
    <n v="0"/>
    <n v="0"/>
    <n v="0"/>
    <n v="0"/>
    <n v="0"/>
    <n v="0"/>
  </r>
  <r>
    <s v="Chipotle Seasoning"/>
    <x v="6"/>
    <n v="11.961549999999999"/>
    <s v="fl oz"/>
    <n v="0.375"/>
    <n v="0.375"/>
    <s v="fl oz"/>
    <n v="0"/>
    <n v="4.4855812499999992"/>
    <n v="4.4855812499999992"/>
    <n v="0"/>
    <n v="5.2679167097789206E-3"/>
    <n v="6.1863976562025035E-3"/>
    <n v="-9.184809464235829E-4"/>
  </r>
  <r>
    <s v="Cilantro, Dried"/>
    <x v="6"/>
    <n v="0"/>
    <s v="fl oz"/>
    <n v="0.1875"/>
    <n v="0.1875"/>
    <s v="fl oz"/>
    <n v="0"/>
    <n v="0"/>
    <n v="0"/>
    <n v="0"/>
    <n v="0"/>
    <n v="0"/>
    <n v="0"/>
  </r>
  <r>
    <s v="Cloves, ground"/>
    <x v="6"/>
    <n v="0.72"/>
    <s v="fl oz"/>
    <n v="0.375"/>
    <s v="N/A"/>
    <s v="fl oz"/>
    <s v=" "/>
    <n v="0.27"/>
    <s v=" "/>
    <s v=" "/>
    <n v="3.1709101504744981E-4"/>
    <s v=" "/>
    <s v=" "/>
  </r>
  <r>
    <s v="Cumin Powder"/>
    <x v="6"/>
    <n v="0"/>
    <s v="fl oz"/>
    <n v="0.17250000000000001"/>
    <n v="0.17"/>
    <s v="fl oz"/>
    <n v="1.4492753623188418E-2"/>
    <n v="0"/>
    <n v="0"/>
    <n v="0"/>
    <n v="0"/>
    <n v="0"/>
    <n v="0"/>
  </r>
  <r>
    <s v="Garlic Powder"/>
    <x v="6"/>
    <n v="0"/>
    <s v="fl oz"/>
    <n v="0.2247191011235955"/>
    <n v="0.22"/>
    <s v="fl oz"/>
    <n v="2.0999999999999967E-2"/>
    <n v="0"/>
    <n v="0"/>
    <n v="0"/>
    <n v="0"/>
    <n v="0"/>
    <n v="0"/>
  </r>
  <r>
    <s v="Garlic, Cloves"/>
    <x v="6"/>
    <n v="142.70407647619888"/>
    <s v="clove"/>
    <n v="8.3636363636363634E-2"/>
    <n v="7.0000000000000007E-2"/>
    <s v="clove"/>
    <n v="0.16304347826086946"/>
    <n v="11.935250032554816"/>
    <n v="9.9892853533339228"/>
    <n v="1.9459646792208929"/>
    <n v="1.4016890917288574E-2"/>
    <n v="1.3776964021553057E-2"/>
    <n v="2.3992689573551669E-4"/>
  </r>
  <r>
    <s v="Onion Powder"/>
    <x v="6"/>
    <n v="0"/>
    <s v="fl oz"/>
    <n v="0.20527859237536655"/>
    <n v="0.21"/>
    <s v="fl oz"/>
    <n v="-2.3000000000000041E-2"/>
    <n v="0"/>
    <n v="0"/>
    <n v="0"/>
    <n v="0"/>
    <n v="0"/>
    <n v="0"/>
  </r>
  <r>
    <s v="Oregano"/>
    <x v="6"/>
    <n v="10.358219451429244"/>
    <s v="fl oz"/>
    <n v="0.1009"/>
    <n v="0.06"/>
    <s v="fl oz"/>
    <n v="0.40535183349851345"/>
    <n v="1.0451443426492109"/>
    <n v="0.62149316708575464"/>
    <n v="0.42365117556345622"/>
    <n v="1.2274291869693997E-3"/>
    <n v="8.5714730330772274E-4"/>
    <n v="3.7028188366167701E-4"/>
  </r>
  <r>
    <s v="Paprika"/>
    <x v="6"/>
    <n v="3.5622666666666669"/>
    <s v="fl oz"/>
    <n v="0.24038461538461536"/>
    <n v="0.24"/>
    <s v="fl oz"/>
    <n v="1.5999999999999483E-3"/>
    <n v="0.85631410256410256"/>
    <n v="0.85494400000000004"/>
    <n v="1.3701025641025266E-3"/>
    <n v="1.0056648443759161E-3"/>
    <n v="1.1791166546775615E-3"/>
    <n v="-1.7345181030164547E-4"/>
  </r>
  <r>
    <s v="Pepper"/>
    <x v="6"/>
    <n v="0"/>
    <s v="fl oz"/>
    <n v="0.22500000000000001"/>
    <n v="0.23"/>
    <s v="fl oz"/>
    <n v="-2.222222222222224E-2"/>
    <n v="0"/>
    <n v="0"/>
    <n v="0"/>
    <n v="0"/>
    <n v="0"/>
    <n v="0"/>
  </r>
  <r>
    <s v="Salt"/>
    <x v="6"/>
    <n v="23.904172236191819"/>
    <s v="fl oz"/>
    <n v="0.14098039215686275"/>
    <n v="0.14000000000000001"/>
    <s v="fl oz"/>
    <n v="6.9541029207232019E-3"/>
    <n v="3.3700195760435134"/>
    <n v="3.346584113066855"/>
    <n v="2.3435462976658439E-2"/>
    <n v="3.9577886225830149E-3"/>
    <n v="4.6155222611030241E-3"/>
    <n v="-6.5773363852000919E-4"/>
  </r>
  <r>
    <s v="Sugar, Brown"/>
    <x v="6"/>
    <n v="51.737135246072519"/>
    <s v="fl oz"/>
    <n v="8.666666666666667E-2"/>
    <n v="7.0000000000000007E-2"/>
    <s v="fl oz"/>
    <n v="0.19230769230769226"/>
    <n v="4.4838850546596181"/>
    <n v="3.6215994672250766"/>
    <n v="0.86228558743454142"/>
    <n v="5.2659246790300309E-3"/>
    <n v="4.9948163252522635E-3"/>
    <n v="2.7110835377776744E-4"/>
  </r>
  <r>
    <s v="Tortilla, Enchilada Style"/>
    <x v="7"/>
    <n v="751"/>
    <s v="ea"/>
    <n v="0.28625"/>
    <n v="0.25"/>
    <s v="ea"/>
    <n v="0.12663755458515286"/>
    <n v="214.97375"/>
    <n v="187.75"/>
    <n v="27.223749999999995"/>
    <n v="0.2524675725779878"/>
    <n v="0.25893994450597019"/>
    <n v="-6.4723719279823899E-3"/>
  </r>
  <r>
    <s v="White Rice"/>
    <x v="0"/>
    <n v="0"/>
    <s v="lb"/>
    <n v="1"/>
    <s v="N/A"/>
    <s v="lb"/>
    <s v=" "/>
    <n v="0"/>
    <s v=" "/>
    <s v=" "/>
    <n v="0"/>
    <s v=" "/>
    <s v=" "/>
  </r>
  <r>
    <s v="3lb Natural Eco-Kraft Paper Food Tray"/>
    <x v="8"/>
    <n v="285"/>
    <s v="tray"/>
    <n v="0.08"/>
    <n v="0.04"/>
    <s v="tray"/>
    <n v="0.5"/>
    <n v="22.8"/>
    <n v="11.4"/>
    <n v="11.4"/>
    <n v="2.6776574604006873E-2"/>
    <n v="1.5722585179057575E-2"/>
    <n v="1.1053989424949298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AC382F-561C-A44C-92B2-BB99B0872217}" name="PivotTable4" cacheId="175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4">
  <location ref="H3:I13" firstHeaderRow="1" firstDataRow="1" firstDataCol="1"/>
  <pivotFields count="14">
    <pivotField showAll="0"/>
    <pivotField axis="axisRow" showAll="0">
      <items count="10">
        <item x="0"/>
        <item x="1"/>
        <item x="2"/>
        <item x="3"/>
        <item x="8"/>
        <item x="4"/>
        <item x="5"/>
        <item x="6"/>
        <item x="7"/>
        <item t="default"/>
      </items>
    </pivotField>
    <pivotField numFmtId="2" showAll="0"/>
    <pivotField showAll="0"/>
    <pivotField numFmtId="44" showAll="0"/>
    <pivotField showAll="0"/>
    <pivotField showAll="0"/>
    <pivotField showAll="0"/>
    <pivotField numFmtId="44" showAll="0"/>
    <pivotField showAll="0"/>
    <pivotField showAll="0"/>
    <pivotField dataField="1" numFmtId="10" showAll="0"/>
    <pivotField showAll="0"/>
    <pivotField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% of Total Cost" fld="11" baseField="0" baseItem="0" numFmtId="10"/>
  </dataFields>
  <chartFormats count="1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3119B6-C101-A745-8E57-7FF5ACDA0808}" name="PivotTable3" cacheId="175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2">
  <location ref="A3:B13" firstHeaderRow="1" firstDataRow="1" firstDataCol="1"/>
  <pivotFields count="14">
    <pivotField showAll="0"/>
    <pivotField axis="axisRow" showAll="0">
      <items count="10">
        <item x="0"/>
        <item x="1"/>
        <item x="2"/>
        <item x="3"/>
        <item x="8"/>
        <item x="4"/>
        <item x="5"/>
        <item x="6"/>
        <item x="7"/>
        <item t="default"/>
      </items>
    </pivotField>
    <pivotField numFmtId="2" showAll="0"/>
    <pivotField showAll="0"/>
    <pivotField numFmtId="44" showAll="0"/>
    <pivotField showAll="0"/>
    <pivotField showAll="0"/>
    <pivotField dataField="1" showAll="0"/>
    <pivotField numFmtId="44" showAll="0"/>
    <pivotField showAll="0"/>
    <pivotField showAll="0"/>
    <pivotField numFmtId="10" showAll="0"/>
    <pivotField showAll="0"/>
    <pivotField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Average of % Increase" fld="7" subtotal="average" baseField="0" baseItem="0" numFmtId="10"/>
  </dataFields>
  <chartFormats count="1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45A1-60B9-7B44-96B7-45FADEA56948}">
  <dimension ref="A2:I13"/>
  <sheetViews>
    <sheetView tabSelected="1" workbookViewId="0">
      <selection activeCell="L42" sqref="L42"/>
    </sheetView>
  </sheetViews>
  <sheetFormatPr baseColWidth="10" defaultRowHeight="15" x14ac:dyDescent="0.2"/>
  <cols>
    <col min="1" max="1" width="12.1640625" bestFit="1" customWidth="1"/>
    <col min="2" max="2" width="18" bestFit="1" customWidth="1"/>
    <col min="3" max="3" width="25.5" customWidth="1"/>
    <col min="5" max="5" width="12.1640625" customWidth="1"/>
    <col min="8" max="9" width="12.1640625" bestFit="1" customWidth="1"/>
    <col min="10" max="10" width="12.1640625" customWidth="1"/>
  </cols>
  <sheetData>
    <row r="2" spans="1:9" x14ac:dyDescent="0.2">
      <c r="A2" t="s">
        <v>87</v>
      </c>
      <c r="H2" t="s">
        <v>88</v>
      </c>
    </row>
    <row r="3" spans="1:9" x14ac:dyDescent="0.2">
      <c r="A3" s="16" t="s">
        <v>89</v>
      </c>
      <c r="B3" t="s">
        <v>90</v>
      </c>
      <c r="H3" s="16" t="s">
        <v>89</v>
      </c>
      <c r="I3" t="s">
        <v>91</v>
      </c>
    </row>
    <row r="4" spans="1:9" x14ac:dyDescent="0.2">
      <c r="A4" s="14" t="s">
        <v>14</v>
      </c>
      <c r="B4" s="15">
        <v>0.16407349769377177</v>
      </c>
      <c r="H4" s="14" t="s">
        <v>14</v>
      </c>
      <c r="I4" s="15">
        <v>5.0465394875402698E-2</v>
      </c>
    </row>
    <row r="5" spans="1:9" x14ac:dyDescent="0.2">
      <c r="A5" s="14" t="s">
        <v>22</v>
      </c>
      <c r="B5" s="15">
        <v>0.18359954433131284</v>
      </c>
      <c r="H5" s="14" t="s">
        <v>22</v>
      </c>
      <c r="I5" s="15">
        <v>0.10057605323081856</v>
      </c>
    </row>
    <row r="6" spans="1:9" x14ac:dyDescent="0.2">
      <c r="A6" s="14" t="s">
        <v>29</v>
      </c>
      <c r="B6" s="15">
        <v>3.3590099509304479E-2</v>
      </c>
      <c r="H6" s="14" t="s">
        <v>29</v>
      </c>
      <c r="I6" s="15">
        <v>2.130604774935967E-2</v>
      </c>
    </row>
    <row r="7" spans="1:9" x14ac:dyDescent="0.2">
      <c r="A7" s="14" t="s">
        <v>35</v>
      </c>
      <c r="B7" s="15">
        <v>7.6155008635578572E-2</v>
      </c>
      <c r="H7" s="14" t="s">
        <v>35</v>
      </c>
      <c r="I7" s="15">
        <v>0.34640074234638996</v>
      </c>
    </row>
    <row r="8" spans="1:9" x14ac:dyDescent="0.2">
      <c r="A8" s="14" t="s">
        <v>85</v>
      </c>
      <c r="B8" s="15">
        <v>0.5</v>
      </c>
      <c r="H8" s="14" t="s">
        <v>85</v>
      </c>
      <c r="I8" s="15">
        <v>2.6776574604006873E-2</v>
      </c>
    </row>
    <row r="9" spans="1:9" x14ac:dyDescent="0.2">
      <c r="A9" s="14" t="s">
        <v>39</v>
      </c>
      <c r="B9" s="15">
        <v>0.13763777291738613</v>
      </c>
      <c r="H9" s="14" t="s">
        <v>39</v>
      </c>
      <c r="I9" s="15">
        <v>0.1148753374782944</v>
      </c>
    </row>
    <row r="10" spans="1:9" x14ac:dyDescent="0.2">
      <c r="A10" s="14" t="s">
        <v>56</v>
      </c>
      <c r="B10" s="15">
        <v>0.11626683521873345</v>
      </c>
      <c r="H10" s="14" t="s">
        <v>56</v>
      </c>
      <c r="I10" s="15">
        <v>4.8575680379205455E-2</v>
      </c>
    </row>
    <row r="11" spans="1:9" x14ac:dyDescent="0.2">
      <c r="A11" s="14" t="s">
        <v>65</v>
      </c>
      <c r="B11" s="15">
        <v>7.2190570661854081E-2</v>
      </c>
      <c r="H11" s="14" t="s">
        <v>65</v>
      </c>
      <c r="I11" s="15">
        <v>3.8556596758534713E-2</v>
      </c>
    </row>
    <row r="12" spans="1:9" x14ac:dyDescent="0.2">
      <c r="A12" s="14" t="s">
        <v>82</v>
      </c>
      <c r="B12" s="15">
        <v>0.12663755458515286</v>
      </c>
      <c r="H12" s="14" t="s">
        <v>82</v>
      </c>
      <c r="I12" s="15">
        <v>0.2524675725779878</v>
      </c>
    </row>
    <row r="13" spans="1:9" x14ac:dyDescent="0.2">
      <c r="A13" s="14" t="s">
        <v>92</v>
      </c>
      <c r="B13" s="15">
        <v>0.12159800700383806</v>
      </c>
      <c r="H13" s="14" t="s">
        <v>92</v>
      </c>
      <c r="I13" s="15">
        <v>1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982D-F3BE-2D42-94E7-AB53A2EB9E6D}">
  <dimension ref="A1:N61"/>
  <sheetViews>
    <sheetView topLeftCell="C20" workbookViewId="0">
      <selection activeCell="G50" sqref="G50"/>
    </sheetView>
  </sheetViews>
  <sheetFormatPr baseColWidth="10" defaultRowHeight="15" x14ac:dyDescent="0.2"/>
  <cols>
    <col min="1" max="1" width="22" bestFit="1" customWidth="1"/>
    <col min="3" max="3" width="18.5" customWidth="1"/>
    <col min="5" max="5" width="19.1640625" style="10" bestFit="1" customWidth="1"/>
    <col min="6" max="6" width="11.33203125" bestFit="1" customWidth="1"/>
    <col min="9" max="10" width="15.83203125" bestFit="1" customWidth="1"/>
    <col min="11" max="11" width="15.83203125" customWidth="1"/>
    <col min="12" max="12" width="22" customWidth="1"/>
    <col min="13" max="13" width="23.83203125" bestFit="1" customWidth="1"/>
    <col min="14" max="14" width="10.83203125" style="3"/>
  </cols>
  <sheetData>
    <row r="1" spans="1:14" x14ac:dyDescent="0.2">
      <c r="B1" s="1"/>
      <c r="C1" s="1"/>
      <c r="D1" s="2">
        <v>44635</v>
      </c>
      <c r="E1" s="2"/>
      <c r="F1" s="2">
        <v>44460</v>
      </c>
      <c r="G1" s="2"/>
    </row>
    <row r="2" spans="1:14" s="4" customFormat="1" x14ac:dyDescent="0.2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3</v>
      </c>
      <c r="H2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6" t="s">
        <v>12</v>
      </c>
    </row>
    <row r="3" spans="1:14" ht="16" x14ac:dyDescent="0.2">
      <c r="A3" s="7" t="s">
        <v>13</v>
      </c>
      <c r="B3" s="8" t="s">
        <v>14</v>
      </c>
      <c r="C3" s="9">
        <f>VLOOKUP(A3,'[1]Master Inventory'!B:AD,26,FALSE)</f>
        <v>207.16799999999998</v>
      </c>
      <c r="D3" t="s">
        <v>15</v>
      </c>
      <c r="E3" s="10">
        <v>5.6666666666666671E-2</v>
      </c>
      <c r="F3" s="10">
        <v>0.05</v>
      </c>
      <c r="G3" t="str">
        <f>D3</f>
        <v>fl oz</v>
      </c>
      <c r="H3" s="11">
        <f>IFERROR((E3-F3)/E3," ")</f>
        <v>0.11764705882352942</v>
      </c>
      <c r="I3" s="12">
        <f>$C3*E3</f>
        <v>11.739519999999999</v>
      </c>
      <c r="J3" s="12">
        <f>IFERROR($C3*F3," ")</f>
        <v>10.3584</v>
      </c>
      <c r="K3" s="12">
        <f>IFERROR(I3-J3," ")</f>
        <v>1.3811199999999992</v>
      </c>
      <c r="L3" s="3">
        <f>I3/I$61</f>
        <v>1.378702338136977E-2</v>
      </c>
      <c r="M3" s="3">
        <f>IFERROR(J3/J$61," ")</f>
        <v>1.4286037396381578E-2</v>
      </c>
      <c r="N3" s="3">
        <f>IFERROR(L3-M3," ")</f>
        <v>-4.9901401501180852E-4</v>
      </c>
    </row>
    <row r="4" spans="1:14" ht="16" x14ac:dyDescent="0.2">
      <c r="A4" s="7" t="s">
        <v>16</v>
      </c>
      <c r="B4" s="8" t="s">
        <v>14</v>
      </c>
      <c r="C4" s="9">
        <f>VLOOKUP(A4,'[1]Master Inventory'!B:AD,26,FALSE)</f>
        <v>81.362548628573123</v>
      </c>
      <c r="D4" t="s">
        <v>15</v>
      </c>
      <c r="E4" s="10">
        <v>0.24714285714285714</v>
      </c>
      <c r="F4" s="10">
        <v>0.21</v>
      </c>
      <c r="G4" t="str">
        <f t="shared" ref="G4:G60" si="0">D4</f>
        <v>fl oz</v>
      </c>
      <c r="H4" s="11">
        <f t="shared" ref="H4:H60" si="1">IFERROR((E4-F4)/E4," ")</f>
        <v>0.15028901734104047</v>
      </c>
      <c r="I4" s="12">
        <f t="shared" ref="I4:I60" si="2">$C4*E4</f>
        <v>20.108172732490214</v>
      </c>
      <c r="J4" s="12">
        <f t="shared" ref="J4:J60" si="3">IFERROR($C4*F4," ")</f>
        <v>17.086135212000354</v>
      </c>
      <c r="K4" s="12">
        <f t="shared" ref="K4:K60" si="4">IFERROR(I4-J4," ")</f>
        <v>3.0220375204898602</v>
      </c>
      <c r="L4" s="3">
        <f t="shared" ref="L4:L60" si="5">I4/I$61</f>
        <v>2.3615262601832498E-2</v>
      </c>
      <c r="M4" s="3">
        <f t="shared" ref="M4:M60" si="6">IFERROR(J4/J$61," ")</f>
        <v>2.3564755811541275E-2</v>
      </c>
      <c r="N4" s="3">
        <f t="shared" ref="N4:N60" si="7">IFERROR(L4-M4," ")</f>
        <v>5.0506790291223597E-5</v>
      </c>
    </row>
    <row r="5" spans="1:14" ht="16" x14ac:dyDescent="0.2">
      <c r="A5" s="7" t="s">
        <v>17</v>
      </c>
      <c r="B5" s="8" t="s">
        <v>14</v>
      </c>
      <c r="C5" s="9">
        <f>VLOOKUP(A5,'[1]Master Inventory'!B:AD,26,FALSE)</f>
        <v>0</v>
      </c>
      <c r="D5" t="s">
        <v>15</v>
      </c>
      <c r="E5" s="10">
        <v>1.7350000000000001</v>
      </c>
      <c r="F5" s="10">
        <v>1.7350000000000001</v>
      </c>
      <c r="G5" t="str">
        <f t="shared" si="0"/>
        <v>fl oz</v>
      </c>
      <c r="H5" s="11">
        <f t="shared" si="1"/>
        <v>0</v>
      </c>
      <c r="I5" s="12">
        <f t="shared" si="2"/>
        <v>0</v>
      </c>
      <c r="J5" s="12">
        <f t="shared" si="3"/>
        <v>0</v>
      </c>
      <c r="K5" s="12">
        <f t="shared" si="4"/>
        <v>0</v>
      </c>
      <c r="L5" s="3">
        <f t="shared" si="5"/>
        <v>0</v>
      </c>
      <c r="M5" s="3">
        <f t="shared" si="6"/>
        <v>0</v>
      </c>
      <c r="N5" s="3">
        <f t="shared" si="7"/>
        <v>0</v>
      </c>
    </row>
    <row r="6" spans="1:14" ht="16" x14ac:dyDescent="0.2">
      <c r="A6" s="7" t="s">
        <v>18</v>
      </c>
      <c r="B6" s="8" t="s">
        <v>14</v>
      </c>
      <c r="C6" s="9">
        <f>VLOOKUP(A6,'[1]Master Inventory'!B:AD,26,FALSE)</f>
        <v>6.7959527847625774</v>
      </c>
      <c r="D6" t="s">
        <v>15</v>
      </c>
      <c r="E6" s="10">
        <v>0.219</v>
      </c>
      <c r="F6" s="10">
        <v>0.17</v>
      </c>
      <c r="G6" t="str">
        <f t="shared" si="0"/>
        <v>fl oz</v>
      </c>
      <c r="H6" s="11">
        <f t="shared" si="1"/>
        <v>0.22374429223744285</v>
      </c>
      <c r="I6" s="12">
        <f>$C6*E6</f>
        <v>1.4883136598630045</v>
      </c>
      <c r="J6" s="12">
        <f t="shared" si="3"/>
        <v>1.1553119734096382</v>
      </c>
      <c r="K6" s="12">
        <f t="shared" si="4"/>
        <v>0.33300168645336625</v>
      </c>
      <c r="L6" s="3">
        <f t="shared" si="5"/>
        <v>1.7478921819072039E-3</v>
      </c>
      <c r="M6" s="3">
        <f t="shared" si="6"/>
        <v>1.593376395641942E-3</v>
      </c>
      <c r="N6" s="3">
        <f t="shared" si="7"/>
        <v>1.5451578626526192E-4</v>
      </c>
    </row>
    <row r="7" spans="1:14" ht="16" x14ac:dyDescent="0.2">
      <c r="A7" s="7" t="s">
        <v>19</v>
      </c>
      <c r="B7" s="8" t="s">
        <v>14</v>
      </c>
      <c r="C7" s="9">
        <f>VLOOKUP(A7,'[1]Master Inventory'!B:AD,26,FALSE)</f>
        <v>130.20000000000002</v>
      </c>
      <c r="D7" t="s">
        <v>15</v>
      </c>
      <c r="E7" s="10">
        <v>7.400000000000001E-2</v>
      </c>
      <c r="F7" s="10">
        <v>0.06</v>
      </c>
      <c r="G7" t="str">
        <f t="shared" si="0"/>
        <v>fl oz</v>
      </c>
      <c r="H7" s="11">
        <f t="shared" si="1"/>
        <v>0.18918918918918934</v>
      </c>
      <c r="I7" s="12">
        <f t="shared" si="2"/>
        <v>9.634800000000002</v>
      </c>
      <c r="J7" s="12">
        <f t="shared" si="3"/>
        <v>7.8120000000000012</v>
      </c>
      <c r="K7" s="12">
        <f t="shared" si="4"/>
        <v>1.8228000000000009</v>
      </c>
      <c r="L7" s="3">
        <f t="shared" si="5"/>
        <v>1.1315216710293223E-2</v>
      </c>
      <c r="M7" s="3">
        <f t="shared" si="6"/>
        <v>1.0774108370069983E-2</v>
      </c>
      <c r="N7" s="3">
        <f t="shared" si="7"/>
        <v>5.4110834022324042E-4</v>
      </c>
    </row>
    <row r="8" spans="1:14" ht="16" x14ac:dyDescent="0.2">
      <c r="A8" s="7" t="s">
        <v>20</v>
      </c>
      <c r="B8" s="8" t="s">
        <v>14</v>
      </c>
      <c r="C8" s="9">
        <f>VLOOKUP(A8,'[1]Master Inventory'!B:AD,26,FALSE)</f>
        <v>0</v>
      </c>
      <c r="D8" t="s">
        <v>15</v>
      </c>
      <c r="E8" s="10">
        <v>0.18666666666666668</v>
      </c>
      <c r="F8" s="10">
        <v>0.13</v>
      </c>
      <c r="G8" t="str">
        <f t="shared" si="0"/>
        <v>fl oz</v>
      </c>
      <c r="H8" s="11">
        <f t="shared" si="1"/>
        <v>0.3035714285714286</v>
      </c>
      <c r="I8" s="12">
        <f t="shared" si="2"/>
        <v>0</v>
      </c>
      <c r="J8" s="12">
        <f t="shared" si="3"/>
        <v>0</v>
      </c>
      <c r="K8" s="12">
        <f t="shared" si="4"/>
        <v>0</v>
      </c>
      <c r="L8" s="3">
        <f t="shared" si="5"/>
        <v>0</v>
      </c>
      <c r="M8" s="3">
        <f t="shared" si="6"/>
        <v>0</v>
      </c>
      <c r="N8" s="3">
        <f t="shared" si="7"/>
        <v>0</v>
      </c>
    </row>
    <row r="9" spans="1:14" ht="16" x14ac:dyDescent="0.2">
      <c r="A9" s="7" t="s">
        <v>21</v>
      </c>
      <c r="B9" s="8" t="s">
        <v>22</v>
      </c>
      <c r="C9" s="9">
        <f>VLOOKUP(A9,'[1]Master Inventory'!B:AD,26,FALSE)</f>
        <v>22.446186666666666</v>
      </c>
      <c r="D9" t="s">
        <v>23</v>
      </c>
      <c r="E9" s="10">
        <v>2.7454999999999998</v>
      </c>
      <c r="F9" s="10">
        <v>2.61</v>
      </c>
      <c r="G9" t="str">
        <f t="shared" si="0"/>
        <v>lb</v>
      </c>
      <c r="H9" s="11">
        <f t="shared" si="1"/>
        <v>4.9353487525040964E-2</v>
      </c>
      <c r="I9" s="12">
        <f t="shared" si="2"/>
        <v>61.626005493333331</v>
      </c>
      <c r="J9" s="12">
        <f t="shared" si="3"/>
        <v>58.584547199999996</v>
      </c>
      <c r="K9" s="12">
        <f t="shared" si="4"/>
        <v>3.041458293333335</v>
      </c>
      <c r="L9" s="3">
        <f t="shared" si="5"/>
        <v>7.2374269019262166E-2</v>
      </c>
      <c r="M9" s="3">
        <f t="shared" si="6"/>
        <v>8.0798292414782369E-2</v>
      </c>
      <c r="N9" s="3">
        <f t="shared" si="7"/>
        <v>-8.4240233955202026E-3</v>
      </c>
    </row>
    <row r="10" spans="1:14" ht="16" x14ac:dyDescent="0.2">
      <c r="A10" s="7" t="s">
        <v>24</v>
      </c>
      <c r="B10" s="8" t="s">
        <v>22</v>
      </c>
      <c r="C10" s="9">
        <f>VLOOKUP(A10,'[1]Master Inventory'!B:AD,26,FALSE)</f>
        <v>2.6970000000000001</v>
      </c>
      <c r="D10" t="s">
        <v>23</v>
      </c>
      <c r="E10" s="10">
        <v>3.17</v>
      </c>
      <c r="F10" s="10">
        <v>2.38</v>
      </c>
      <c r="G10" t="str">
        <f t="shared" si="0"/>
        <v>lb</v>
      </c>
      <c r="H10" s="11">
        <f t="shared" si="1"/>
        <v>0.24921135646687698</v>
      </c>
      <c r="I10" s="12">
        <f t="shared" si="2"/>
        <v>8.5494900000000005</v>
      </c>
      <c r="J10" s="12">
        <f t="shared" si="3"/>
        <v>6.4188599999999996</v>
      </c>
      <c r="K10" s="12">
        <f t="shared" si="4"/>
        <v>2.1306300000000009</v>
      </c>
      <c r="L10" s="3">
        <f t="shared" si="5"/>
        <v>1.0040616526807489E-2</v>
      </c>
      <c r="M10" s="3">
        <f t="shared" si="6"/>
        <v>8.852725710740833E-3</v>
      </c>
      <c r="N10" s="3">
        <f t="shared" si="7"/>
        <v>1.1878908160666557E-3</v>
      </c>
    </row>
    <row r="11" spans="1:14" ht="16" x14ac:dyDescent="0.2">
      <c r="A11" s="7" t="s">
        <v>25</v>
      </c>
      <c r="B11" s="8" t="s">
        <v>22</v>
      </c>
      <c r="C11" s="9">
        <f>VLOOKUP(A11,'[1]Master Inventory'!B:AD,26,FALSE)</f>
        <v>32.33</v>
      </c>
      <c r="D11" t="s">
        <v>15</v>
      </c>
      <c r="E11" s="10">
        <v>9.375E-2</v>
      </c>
      <c r="F11" s="10">
        <v>0.09</v>
      </c>
      <c r="G11" t="str">
        <f t="shared" si="0"/>
        <v>fl oz</v>
      </c>
      <c r="H11" s="11">
        <f t="shared" si="1"/>
        <v>4.0000000000000036E-2</v>
      </c>
      <c r="I11" s="12">
        <f t="shared" si="2"/>
        <v>3.0309374999999998</v>
      </c>
      <c r="J11" s="12">
        <f t="shared" si="3"/>
        <v>2.9097</v>
      </c>
      <c r="K11" s="12">
        <f t="shared" si="4"/>
        <v>0.12123749999999989</v>
      </c>
      <c r="L11" s="3">
        <f t="shared" si="5"/>
        <v>3.5595668460014071E-3</v>
      </c>
      <c r="M11" s="3">
        <f t="shared" si="6"/>
        <v>4.0129829908336695E-3</v>
      </c>
      <c r="N11" s="3">
        <f t="shared" si="7"/>
        <v>-4.5341614483226239E-4</v>
      </c>
    </row>
    <row r="12" spans="1:14" ht="16" x14ac:dyDescent="0.2">
      <c r="A12" s="7" t="s">
        <v>26</v>
      </c>
      <c r="B12" s="8" t="s">
        <v>22</v>
      </c>
      <c r="C12" s="9">
        <f>VLOOKUP(A12,'[1]Master Inventory'!B:AD,26,FALSE)</f>
        <v>109.0625</v>
      </c>
      <c r="D12" t="s">
        <v>27</v>
      </c>
      <c r="E12" s="10">
        <v>0.11399999999999999</v>
      </c>
      <c r="F12" s="10">
        <v>6.8874999999999992E-2</v>
      </c>
      <c r="G12" t="str">
        <f t="shared" si="0"/>
        <v>oz</v>
      </c>
      <c r="H12" s="11">
        <f t="shared" si="1"/>
        <v>0.39583333333333337</v>
      </c>
      <c r="I12" s="12">
        <f t="shared" si="2"/>
        <v>12.433124999999999</v>
      </c>
      <c r="J12" s="12">
        <f t="shared" si="3"/>
        <v>7.5116796874999991</v>
      </c>
      <c r="K12" s="12">
        <f t="shared" si="4"/>
        <v>4.9214453124999995</v>
      </c>
      <c r="L12" s="3">
        <f t="shared" si="5"/>
        <v>1.4601600838747496E-2</v>
      </c>
      <c r="M12" s="3">
        <f t="shared" si="6"/>
        <v>1.035991436179959E-2</v>
      </c>
      <c r="N12" s="3">
        <f t="shared" si="7"/>
        <v>4.2416864769479062E-3</v>
      </c>
    </row>
    <row r="13" spans="1:14" ht="16" x14ac:dyDescent="0.2">
      <c r="A13" s="7" t="s">
        <v>28</v>
      </c>
      <c r="B13" s="8" t="s">
        <v>29</v>
      </c>
      <c r="C13" s="9">
        <f>VLOOKUP(A13,'[1]Master Inventory'!B:AD,26,FALSE)</f>
        <v>27</v>
      </c>
      <c r="D13" t="s">
        <v>15</v>
      </c>
      <c r="E13" s="10">
        <v>0.1875</v>
      </c>
      <c r="F13" s="10" t="s">
        <v>30</v>
      </c>
      <c r="G13" t="str">
        <f t="shared" si="0"/>
        <v>fl oz</v>
      </c>
      <c r="H13" s="11" t="str">
        <f t="shared" si="1"/>
        <v xml:space="preserve"> </v>
      </c>
      <c r="I13" s="12">
        <f t="shared" si="2"/>
        <v>5.0625</v>
      </c>
      <c r="J13" s="12" t="str">
        <f t="shared" si="3"/>
        <v xml:space="preserve"> </v>
      </c>
      <c r="K13" s="12" t="str">
        <f t="shared" si="4"/>
        <v xml:space="preserve"> </v>
      </c>
      <c r="L13" s="3">
        <f>I13/I$61</f>
        <v>5.9454565321396839E-3</v>
      </c>
      <c r="M13" s="3" t="str">
        <f t="shared" si="6"/>
        <v xml:space="preserve"> </v>
      </c>
      <c r="N13" s="3" t="str">
        <f t="shared" si="7"/>
        <v xml:space="preserve"> </v>
      </c>
    </row>
    <row r="14" spans="1:14" ht="16" x14ac:dyDescent="0.2">
      <c r="A14" s="7" t="s">
        <v>31</v>
      </c>
      <c r="B14" s="8" t="s">
        <v>29</v>
      </c>
      <c r="C14" s="9">
        <f>VLOOKUP(A14,'[1]Master Inventory'!B:AD,26,FALSE)</f>
        <v>0</v>
      </c>
      <c r="D14" t="s">
        <v>15</v>
      </c>
      <c r="E14" s="10">
        <v>0.13799999999999998</v>
      </c>
      <c r="F14" s="10" t="s">
        <v>30</v>
      </c>
      <c r="G14" t="str">
        <f t="shared" si="0"/>
        <v>fl oz</v>
      </c>
      <c r="H14" s="11" t="str">
        <f t="shared" si="1"/>
        <v xml:space="preserve"> </v>
      </c>
      <c r="I14" s="12">
        <f t="shared" si="2"/>
        <v>0</v>
      </c>
      <c r="J14" s="12" t="str">
        <f t="shared" si="3"/>
        <v xml:space="preserve"> </v>
      </c>
      <c r="K14" s="12" t="str">
        <f t="shared" si="4"/>
        <v xml:space="preserve"> </v>
      </c>
      <c r="L14" s="3">
        <f t="shared" si="5"/>
        <v>0</v>
      </c>
      <c r="M14" s="3" t="str">
        <f t="shared" si="6"/>
        <v xml:space="preserve"> </v>
      </c>
      <c r="N14" s="3" t="str">
        <f t="shared" si="7"/>
        <v xml:space="preserve"> </v>
      </c>
    </row>
    <row r="15" spans="1:14" ht="16" x14ac:dyDescent="0.2">
      <c r="A15" s="7" t="s">
        <v>32</v>
      </c>
      <c r="B15" s="8" t="s">
        <v>29</v>
      </c>
      <c r="C15" s="9">
        <f>VLOOKUP(A15,'[1]Master Inventory'!B:AD,26,FALSE)</f>
        <v>76.132922255433499</v>
      </c>
      <c r="D15" t="s">
        <v>15</v>
      </c>
      <c r="E15" s="10">
        <v>0.17179687499999999</v>
      </c>
      <c r="F15" s="10">
        <v>0.14000000000000001</v>
      </c>
      <c r="G15" t="str">
        <f t="shared" si="0"/>
        <v>fl oz</v>
      </c>
      <c r="H15" s="11">
        <f t="shared" si="1"/>
        <v>0.18508412914961334</v>
      </c>
      <c r="I15" s="12">
        <f t="shared" si="2"/>
        <v>13.079398128101426</v>
      </c>
      <c r="J15" s="12">
        <f t="shared" si="3"/>
        <v>10.65860911576069</v>
      </c>
      <c r="K15" s="12">
        <f t="shared" si="4"/>
        <v>2.4207890123407356</v>
      </c>
      <c r="L15" s="3">
        <f t="shared" si="5"/>
        <v>1.5360591217219985E-2</v>
      </c>
      <c r="M15" s="3">
        <f t="shared" si="6"/>
        <v>1.4700078044984825E-2</v>
      </c>
      <c r="N15" s="3">
        <f t="shared" si="7"/>
        <v>6.6051317223515989E-4</v>
      </c>
    </row>
    <row r="16" spans="1:14" ht="16" x14ac:dyDescent="0.2">
      <c r="A16" s="7" t="s">
        <v>33</v>
      </c>
      <c r="B16" s="8" t="s">
        <v>29</v>
      </c>
      <c r="C16" s="9">
        <f>VLOOKUP(A16,'[1]Master Inventory'!B:AD,26,FALSE)</f>
        <v>0</v>
      </c>
      <c r="D16" t="s">
        <v>15</v>
      </c>
      <c r="E16" s="10">
        <v>1.7890625E-2</v>
      </c>
      <c r="F16" s="10">
        <v>0.02</v>
      </c>
      <c r="G16" t="str">
        <f t="shared" si="0"/>
        <v>fl oz</v>
      </c>
      <c r="H16" s="11">
        <f t="shared" si="1"/>
        <v>-0.11790393013100438</v>
      </c>
      <c r="I16" s="12">
        <f t="shared" si="2"/>
        <v>0</v>
      </c>
      <c r="J16" s="12">
        <f t="shared" si="3"/>
        <v>0</v>
      </c>
      <c r="K16" s="12">
        <f t="shared" si="4"/>
        <v>0</v>
      </c>
      <c r="L16" s="3">
        <f t="shared" si="5"/>
        <v>0</v>
      </c>
      <c r="M16" s="3">
        <f t="shared" si="6"/>
        <v>0</v>
      </c>
      <c r="N16" s="3">
        <f t="shared" si="7"/>
        <v>0</v>
      </c>
    </row>
    <row r="17" spans="1:14" ht="16" x14ac:dyDescent="0.2">
      <c r="A17" s="7" t="s">
        <v>34</v>
      </c>
      <c r="B17" s="8" t="s">
        <v>35</v>
      </c>
      <c r="C17" s="9">
        <f>VLOOKUP(A17,'[1]Master Inventory'!B:AD,26,FALSE)</f>
        <v>82.309078800569907</v>
      </c>
      <c r="D17" t="s">
        <v>23</v>
      </c>
      <c r="E17" s="10">
        <v>1.99</v>
      </c>
      <c r="F17" s="10">
        <v>1.99</v>
      </c>
      <c r="G17" t="str">
        <f t="shared" si="0"/>
        <v>lb</v>
      </c>
      <c r="H17" s="11">
        <f t="shared" si="1"/>
        <v>0</v>
      </c>
      <c r="I17" s="12">
        <f t="shared" si="2"/>
        <v>163.79506681313413</v>
      </c>
      <c r="J17" s="12">
        <f t="shared" si="3"/>
        <v>163.79506681313413</v>
      </c>
      <c r="K17" s="12">
        <f t="shared" si="4"/>
        <v>0</v>
      </c>
      <c r="L17" s="3">
        <f t="shared" si="5"/>
        <v>0.19236275553904281</v>
      </c>
      <c r="M17" s="3">
        <f t="shared" si="6"/>
        <v>0.22590192016481825</v>
      </c>
      <c r="N17" s="3">
        <f t="shared" si="7"/>
        <v>-3.3539164625775442E-2</v>
      </c>
    </row>
    <row r="18" spans="1:14" ht="16" x14ac:dyDescent="0.2">
      <c r="A18" s="7" t="s">
        <v>36</v>
      </c>
      <c r="B18" s="8" t="s">
        <v>35</v>
      </c>
      <c r="C18" s="9">
        <f>VLOOKUP(A18,'[1]Master Inventory'!B:AD,26,FALSE)</f>
        <v>0</v>
      </c>
      <c r="D18" t="s">
        <v>23</v>
      </c>
      <c r="E18" s="10">
        <v>3.84</v>
      </c>
      <c r="F18" s="10">
        <v>3.48</v>
      </c>
      <c r="G18" t="str">
        <f t="shared" si="0"/>
        <v>lb</v>
      </c>
      <c r="H18" s="11">
        <f t="shared" si="1"/>
        <v>9.3749999999999972E-2</v>
      </c>
      <c r="I18" s="12">
        <f t="shared" si="2"/>
        <v>0</v>
      </c>
      <c r="J18" s="12">
        <f t="shared" si="3"/>
        <v>0</v>
      </c>
      <c r="K18" s="12">
        <f t="shared" si="4"/>
        <v>0</v>
      </c>
      <c r="L18" s="3">
        <f t="shared" si="5"/>
        <v>0</v>
      </c>
      <c r="M18" s="3">
        <f t="shared" si="6"/>
        <v>0</v>
      </c>
      <c r="N18" s="3">
        <f t="shared" si="7"/>
        <v>0</v>
      </c>
    </row>
    <row r="19" spans="1:14" ht="16" x14ac:dyDescent="0.2">
      <c r="A19" s="7" t="s">
        <v>37</v>
      </c>
      <c r="B19" s="8" t="s">
        <v>35</v>
      </c>
      <c r="C19" s="9">
        <f>VLOOKUP(A19,'[1]Master Inventory'!B:AD,26,FALSE)</f>
        <v>67.959527847625779</v>
      </c>
      <c r="D19" t="s">
        <v>23</v>
      </c>
      <c r="E19" s="10">
        <v>1.93</v>
      </c>
      <c r="F19" s="10">
        <v>1.67</v>
      </c>
      <c r="G19" t="str">
        <f t="shared" si="0"/>
        <v>lb</v>
      </c>
      <c r="H19" s="11">
        <f t="shared" si="1"/>
        <v>0.13471502590673576</v>
      </c>
      <c r="I19" s="12">
        <f t="shared" si="2"/>
        <v>131.16188874591774</v>
      </c>
      <c r="J19" s="12">
        <f t="shared" si="3"/>
        <v>113.49241150553505</v>
      </c>
      <c r="K19" s="12">
        <f t="shared" si="4"/>
        <v>17.66947724038269</v>
      </c>
      <c r="L19" s="3">
        <f t="shared" si="5"/>
        <v>0.15403798680734718</v>
      </c>
      <c r="M19" s="3">
        <f t="shared" si="6"/>
        <v>0.15652579886600254</v>
      </c>
      <c r="N19" s="3">
        <f t="shared" si="7"/>
        <v>-2.4878120586553643E-3</v>
      </c>
    </row>
    <row r="20" spans="1:14" ht="16" x14ac:dyDescent="0.2">
      <c r="A20" s="7" t="s">
        <v>38</v>
      </c>
      <c r="B20" s="8" t="s">
        <v>39</v>
      </c>
      <c r="C20" s="9">
        <f>VLOOKUP(A20,'[1]Master Inventory'!B:AD,26,FALSE)</f>
        <v>5.7653333333333334</v>
      </c>
      <c r="D20" t="s">
        <v>40</v>
      </c>
      <c r="E20" s="10">
        <v>1.19</v>
      </c>
      <c r="F20" s="10">
        <v>0.99</v>
      </c>
      <c r="G20" t="str">
        <f t="shared" si="0"/>
        <v>ea</v>
      </c>
      <c r="H20" s="11">
        <f t="shared" si="1"/>
        <v>0.16806722689075626</v>
      </c>
      <c r="I20" s="12">
        <f t="shared" si="2"/>
        <v>6.8607466666666665</v>
      </c>
      <c r="J20" s="12">
        <f t="shared" si="3"/>
        <v>5.7076799999999999</v>
      </c>
      <c r="K20" s="12">
        <f t="shared" si="4"/>
        <v>1.1530666666666667</v>
      </c>
      <c r="L20" s="3">
        <f t="shared" si="5"/>
        <v>8.0573374982101514E-3</v>
      </c>
      <c r="M20" s="3">
        <f t="shared" si="6"/>
        <v>7.8718846469125747E-3</v>
      </c>
      <c r="N20" s="3">
        <f t="shared" si="7"/>
        <v>1.8545285129757672E-4</v>
      </c>
    </row>
    <row r="21" spans="1:14" ht="16" x14ac:dyDescent="0.2">
      <c r="A21" s="7" t="s">
        <v>41</v>
      </c>
      <c r="B21" s="8" t="s">
        <v>39</v>
      </c>
      <c r="C21" s="9">
        <f>VLOOKUP(A21,'[1]Master Inventory'!B:AD,26,FALSE)</f>
        <v>0</v>
      </c>
      <c r="D21" t="s">
        <v>23</v>
      </c>
      <c r="E21" s="10">
        <v>1.41</v>
      </c>
      <c r="F21" s="10" t="s">
        <v>30</v>
      </c>
      <c r="G21" t="str">
        <f t="shared" si="0"/>
        <v>lb</v>
      </c>
      <c r="H21" s="11" t="str">
        <f t="shared" si="1"/>
        <v xml:space="preserve"> </v>
      </c>
      <c r="I21" s="12">
        <f t="shared" si="2"/>
        <v>0</v>
      </c>
      <c r="J21" s="12" t="str">
        <f t="shared" si="3"/>
        <v xml:space="preserve"> </v>
      </c>
      <c r="K21" s="12" t="str">
        <f t="shared" si="4"/>
        <v xml:space="preserve"> </v>
      </c>
      <c r="L21" s="3">
        <f t="shared" si="5"/>
        <v>0</v>
      </c>
      <c r="M21" s="3" t="str">
        <f t="shared" si="6"/>
        <v xml:space="preserve"> </v>
      </c>
      <c r="N21" s="3" t="str">
        <f t="shared" si="7"/>
        <v xml:space="preserve"> </v>
      </c>
    </row>
    <row r="22" spans="1:14" ht="16" x14ac:dyDescent="0.2">
      <c r="A22" s="7" t="s">
        <v>42</v>
      </c>
      <c r="B22" s="8" t="s">
        <v>39</v>
      </c>
      <c r="C22" s="9">
        <f>VLOOKUP(A22,'[1]Master Inventory'!B:AD,26,FALSE)</f>
        <v>3.2511333333333332</v>
      </c>
      <c r="D22" t="s">
        <v>23</v>
      </c>
      <c r="E22" s="10">
        <v>8.6</v>
      </c>
      <c r="F22" s="10">
        <v>8.6</v>
      </c>
      <c r="G22" t="str">
        <f t="shared" si="0"/>
        <v>lb</v>
      </c>
      <c r="H22" s="11">
        <f t="shared" si="1"/>
        <v>0</v>
      </c>
      <c r="I22" s="12">
        <f t="shared" si="2"/>
        <v>27.959746666666664</v>
      </c>
      <c r="J22" s="12">
        <f t="shared" si="3"/>
        <v>27.959746666666664</v>
      </c>
      <c r="K22" s="12">
        <f t="shared" si="4"/>
        <v>0</v>
      </c>
      <c r="L22" s="3">
        <f t="shared" si="5"/>
        <v>3.2836238707418086E-2</v>
      </c>
      <c r="M22" s="3">
        <f t="shared" si="6"/>
        <v>3.8561359522064714E-2</v>
      </c>
      <c r="N22" s="3">
        <f t="shared" si="7"/>
        <v>-5.7251208146466281E-3</v>
      </c>
    </row>
    <row r="23" spans="1:14" ht="16" x14ac:dyDescent="0.2">
      <c r="A23" s="7" t="s">
        <v>43</v>
      </c>
      <c r="B23" s="8" t="s">
        <v>39</v>
      </c>
      <c r="C23" s="9">
        <f>VLOOKUP(A23,'[1]Master Inventory'!B:AD,26,FALSE)</f>
        <v>0</v>
      </c>
      <c r="D23" t="s">
        <v>15</v>
      </c>
      <c r="E23" s="10">
        <v>5.5937500000000001E-2</v>
      </c>
      <c r="F23" s="10">
        <v>5.5937500000000001E-2</v>
      </c>
      <c r="G23" t="str">
        <f t="shared" si="0"/>
        <v>fl oz</v>
      </c>
      <c r="H23" s="11">
        <f t="shared" si="1"/>
        <v>0</v>
      </c>
      <c r="I23" s="12">
        <f t="shared" si="2"/>
        <v>0</v>
      </c>
      <c r="J23" s="12">
        <f t="shared" si="3"/>
        <v>0</v>
      </c>
      <c r="K23" s="12">
        <f t="shared" si="4"/>
        <v>0</v>
      </c>
      <c r="L23" s="3">
        <f t="shared" si="5"/>
        <v>0</v>
      </c>
      <c r="M23" s="3">
        <f t="shared" si="6"/>
        <v>0</v>
      </c>
      <c r="N23" s="3">
        <f t="shared" si="7"/>
        <v>0</v>
      </c>
    </row>
    <row r="24" spans="1:14" ht="16" x14ac:dyDescent="0.2">
      <c r="A24" s="7" t="s">
        <v>44</v>
      </c>
      <c r="B24" s="8" t="s">
        <v>39</v>
      </c>
      <c r="C24" s="9">
        <f>VLOOKUP(A24,'[1]Master Inventory'!B:AD,26,FALSE)</f>
        <v>9.606349135972156</v>
      </c>
      <c r="D24" t="s">
        <v>23</v>
      </c>
      <c r="E24" s="10">
        <v>1.5</v>
      </c>
      <c r="F24" s="10">
        <v>0.8</v>
      </c>
      <c r="G24" t="str">
        <f t="shared" si="0"/>
        <v>lb</v>
      </c>
      <c r="H24" s="11">
        <f t="shared" si="1"/>
        <v>0.46666666666666662</v>
      </c>
      <c r="I24" s="12">
        <f t="shared" si="2"/>
        <v>14.409523703958234</v>
      </c>
      <c r="J24" s="12">
        <f t="shared" si="3"/>
        <v>7.6850793087777252</v>
      </c>
      <c r="K24" s="12">
        <f t="shared" si="4"/>
        <v>6.7244443951805088</v>
      </c>
      <c r="L24" s="3">
        <f t="shared" si="5"/>
        <v>1.6922705546808907E-2</v>
      </c>
      <c r="M24" s="3">
        <f t="shared" si="6"/>
        <v>1.0599062635093921E-2</v>
      </c>
      <c r="N24" s="3">
        <f t="shared" si="7"/>
        <v>6.3236429117149856E-3</v>
      </c>
    </row>
    <row r="25" spans="1:14" ht="16" x14ac:dyDescent="0.2">
      <c r="A25" s="7" t="s">
        <v>45</v>
      </c>
      <c r="B25" s="8" t="s">
        <v>39</v>
      </c>
      <c r="C25" s="9">
        <f>VLOOKUP(A25,'[1]Master Inventory'!B:AD,26,FALSE)</f>
        <v>16.146884770186706</v>
      </c>
      <c r="D25" t="s">
        <v>23</v>
      </c>
      <c r="E25" s="10">
        <v>1.5</v>
      </c>
      <c r="F25" s="10">
        <v>0.73</v>
      </c>
      <c r="G25" t="str">
        <f t="shared" si="0"/>
        <v>lb</v>
      </c>
      <c r="H25" s="11">
        <f t="shared" si="1"/>
        <v>0.51333333333333331</v>
      </c>
      <c r="I25" s="12">
        <f t="shared" si="2"/>
        <v>24.22032715528006</v>
      </c>
      <c r="J25" s="12">
        <f t="shared" si="3"/>
        <v>11.787225882236294</v>
      </c>
      <c r="K25" s="12">
        <f t="shared" si="4"/>
        <v>12.433101273043766</v>
      </c>
      <c r="L25" s="3">
        <f t="shared" si="5"/>
        <v>2.8444622675737285E-2</v>
      </c>
      <c r="M25" s="3">
        <f t="shared" si="6"/>
        <v>1.6256637101601072E-2</v>
      </c>
      <c r="N25" s="3">
        <f t="shared" si="7"/>
        <v>1.2187985574136213E-2</v>
      </c>
    </row>
    <row r="26" spans="1:14" ht="16" x14ac:dyDescent="0.2">
      <c r="A26" s="7" t="s">
        <v>46</v>
      </c>
      <c r="B26" s="8" t="s">
        <v>39</v>
      </c>
      <c r="C26" s="9">
        <f>VLOOKUP(A26,'[1]Master Inventory'!B:AD,26,FALSE)</f>
        <v>5.0969645885719332</v>
      </c>
      <c r="D26" t="s">
        <v>40</v>
      </c>
      <c r="E26" s="10">
        <v>1.5</v>
      </c>
      <c r="F26" s="10">
        <v>1.5</v>
      </c>
      <c r="G26" t="str">
        <f t="shared" si="0"/>
        <v>ea</v>
      </c>
      <c r="H26" s="11">
        <f t="shared" si="1"/>
        <v>0</v>
      </c>
      <c r="I26" s="12">
        <f t="shared" si="2"/>
        <v>7.6454468828579003</v>
      </c>
      <c r="J26" s="12">
        <f t="shared" si="3"/>
        <v>7.6454468828579003</v>
      </c>
      <c r="K26" s="12">
        <f t="shared" si="4"/>
        <v>0</v>
      </c>
      <c r="L26" s="3">
        <f t="shared" si="5"/>
        <v>8.9788981947287877E-3</v>
      </c>
      <c r="M26" s="3">
        <f t="shared" si="6"/>
        <v>1.0544402618218734E-2</v>
      </c>
      <c r="N26" s="3">
        <f t="shared" si="7"/>
        <v>-1.5655044234899468E-3</v>
      </c>
    </row>
    <row r="27" spans="1:14" ht="16" x14ac:dyDescent="0.2">
      <c r="A27" s="7" t="s">
        <v>47</v>
      </c>
      <c r="B27" s="8" t="s">
        <v>39</v>
      </c>
      <c r="C27" s="9">
        <f>VLOOKUP(A27,'[1]Master Inventory'!B:AD,26,FALSE)</f>
        <v>0</v>
      </c>
      <c r="D27" t="s">
        <v>23</v>
      </c>
      <c r="E27" s="10">
        <v>2.19</v>
      </c>
      <c r="F27" s="10">
        <v>1.69</v>
      </c>
      <c r="G27" t="str">
        <f t="shared" si="0"/>
        <v>lb</v>
      </c>
      <c r="H27" s="11">
        <f t="shared" si="1"/>
        <v>0.22831050228310504</v>
      </c>
      <c r="I27" s="12">
        <f t="shared" si="2"/>
        <v>0</v>
      </c>
      <c r="J27" s="12">
        <f t="shared" si="3"/>
        <v>0</v>
      </c>
      <c r="K27" s="12">
        <f t="shared" si="4"/>
        <v>0</v>
      </c>
      <c r="L27" s="3">
        <f t="shared" si="5"/>
        <v>0</v>
      </c>
      <c r="M27" s="3">
        <f t="shared" si="6"/>
        <v>0</v>
      </c>
      <c r="N27" s="3">
        <f t="shared" si="7"/>
        <v>0</v>
      </c>
    </row>
    <row r="28" spans="1:14" ht="16" x14ac:dyDescent="0.2">
      <c r="A28" s="7" t="s">
        <v>48</v>
      </c>
      <c r="B28" s="8" t="s">
        <v>39</v>
      </c>
      <c r="C28" s="9">
        <f>VLOOKUP(A28,'[1]Master Inventory'!B:AD,26,FALSE)</f>
        <v>0.45</v>
      </c>
      <c r="D28" t="s">
        <v>23</v>
      </c>
      <c r="E28" s="10">
        <v>5.99</v>
      </c>
      <c r="F28" s="10" t="s">
        <v>30</v>
      </c>
      <c r="G28" t="str">
        <f t="shared" si="0"/>
        <v>lb</v>
      </c>
      <c r="H28" s="11" t="str">
        <f t="shared" si="1"/>
        <v xml:space="preserve"> </v>
      </c>
      <c r="I28" s="12">
        <f t="shared" si="2"/>
        <v>2.6955</v>
      </c>
      <c r="J28" s="12" t="str">
        <f t="shared" si="3"/>
        <v xml:space="preserve"> </v>
      </c>
      <c r="K28" s="12" t="str">
        <f t="shared" si="4"/>
        <v xml:space="preserve"> </v>
      </c>
      <c r="L28" s="3">
        <f t="shared" si="5"/>
        <v>3.1656253002237075E-3</v>
      </c>
      <c r="M28" s="3" t="str">
        <f t="shared" si="6"/>
        <v xml:space="preserve"> </v>
      </c>
      <c r="N28" s="3" t="str">
        <f t="shared" si="7"/>
        <v xml:space="preserve"> </v>
      </c>
    </row>
    <row r="29" spans="1:14" ht="16" x14ac:dyDescent="0.2">
      <c r="A29" s="7" t="s">
        <v>49</v>
      </c>
      <c r="B29" s="8" t="s">
        <v>39</v>
      </c>
      <c r="C29" s="9">
        <f>VLOOKUP(A29,'[1]Master Inventory'!B:AD,26,FALSE)</f>
        <v>0.88578000000000023</v>
      </c>
      <c r="D29" t="s">
        <v>23</v>
      </c>
      <c r="E29" s="10">
        <v>4.49</v>
      </c>
      <c r="F29" s="10" t="s">
        <v>30</v>
      </c>
      <c r="G29" t="str">
        <f t="shared" si="0"/>
        <v>lb</v>
      </c>
      <c r="H29" s="11" t="str">
        <f t="shared" si="1"/>
        <v xml:space="preserve"> </v>
      </c>
      <c r="I29" s="12">
        <f t="shared" si="2"/>
        <v>3.9771522000000012</v>
      </c>
      <c r="J29" s="12" t="str">
        <f t="shared" si="3"/>
        <v xml:space="preserve"> </v>
      </c>
      <c r="K29" s="12" t="str">
        <f t="shared" si="4"/>
        <v xml:space="preserve"> </v>
      </c>
      <c r="L29" s="3">
        <f t="shared" si="5"/>
        <v>4.6708119559118466E-3</v>
      </c>
      <c r="M29" s="3" t="str">
        <f t="shared" si="6"/>
        <v xml:space="preserve"> </v>
      </c>
      <c r="N29" s="3" t="str">
        <f t="shared" si="7"/>
        <v xml:space="preserve"> </v>
      </c>
    </row>
    <row r="30" spans="1:14" ht="16" x14ac:dyDescent="0.2">
      <c r="A30" s="7" t="s">
        <v>50</v>
      </c>
      <c r="B30" s="8" t="s">
        <v>39</v>
      </c>
      <c r="C30" s="9">
        <f>VLOOKUP(A30,'[1]Master Inventory'!B:AD,26,FALSE)</f>
        <v>0</v>
      </c>
      <c r="D30" t="s">
        <v>23</v>
      </c>
      <c r="E30" s="10">
        <v>2.99</v>
      </c>
      <c r="F30" s="10">
        <v>2.99</v>
      </c>
      <c r="G30" t="str">
        <f t="shared" si="0"/>
        <v>lb</v>
      </c>
      <c r="H30" s="11">
        <f t="shared" si="1"/>
        <v>0</v>
      </c>
      <c r="I30" s="12">
        <f t="shared" si="2"/>
        <v>0</v>
      </c>
      <c r="J30" s="12">
        <f t="shared" si="3"/>
        <v>0</v>
      </c>
      <c r="K30" s="12">
        <f t="shared" si="4"/>
        <v>0</v>
      </c>
      <c r="L30" s="3">
        <f t="shared" si="5"/>
        <v>0</v>
      </c>
      <c r="M30" s="3">
        <f t="shared" si="6"/>
        <v>0</v>
      </c>
      <c r="N30" s="3">
        <f t="shared" si="7"/>
        <v>0</v>
      </c>
    </row>
    <row r="31" spans="1:14" ht="16" x14ac:dyDescent="0.2">
      <c r="A31" s="7" t="s">
        <v>51</v>
      </c>
      <c r="B31" s="8" t="s">
        <v>39</v>
      </c>
      <c r="C31" s="9">
        <f>VLOOKUP(A31,'[1]Master Inventory'!B:AD,26,FALSE)</f>
        <v>0</v>
      </c>
      <c r="D31" t="s">
        <v>23</v>
      </c>
      <c r="E31" s="10">
        <v>2.5</v>
      </c>
      <c r="F31" s="10">
        <v>2.5</v>
      </c>
      <c r="G31" t="str">
        <f t="shared" si="0"/>
        <v>lb</v>
      </c>
      <c r="H31" s="11">
        <f t="shared" si="1"/>
        <v>0</v>
      </c>
      <c r="I31" s="12">
        <f t="shared" si="2"/>
        <v>0</v>
      </c>
      <c r="J31" s="12">
        <f t="shared" si="3"/>
        <v>0</v>
      </c>
      <c r="K31" s="12">
        <f t="shared" si="4"/>
        <v>0</v>
      </c>
      <c r="L31" s="3">
        <f t="shared" si="5"/>
        <v>0</v>
      </c>
      <c r="M31" s="3">
        <f t="shared" si="6"/>
        <v>0</v>
      </c>
      <c r="N31" s="3">
        <f t="shared" si="7"/>
        <v>0</v>
      </c>
    </row>
    <row r="32" spans="1:14" ht="16" x14ac:dyDescent="0.2">
      <c r="A32" s="7" t="s">
        <v>52</v>
      </c>
      <c r="B32" s="8" t="s">
        <v>39</v>
      </c>
      <c r="C32" s="9">
        <f>VLOOKUP(A32,'[1]Master Inventory'!B:AD,26,FALSE)</f>
        <v>0.59400000000000008</v>
      </c>
      <c r="D32" t="s">
        <v>23</v>
      </c>
      <c r="E32" s="10">
        <v>3.99</v>
      </c>
      <c r="F32" s="10">
        <v>3.99</v>
      </c>
      <c r="G32" t="str">
        <f t="shared" si="0"/>
        <v>lb</v>
      </c>
      <c r="H32" s="11">
        <f t="shared" si="1"/>
        <v>0</v>
      </c>
      <c r="I32" s="12">
        <f t="shared" si="2"/>
        <v>2.3700600000000005</v>
      </c>
      <c r="J32" s="12">
        <f t="shared" si="3"/>
        <v>2.3700600000000005</v>
      </c>
      <c r="K32" s="12">
        <f t="shared" si="4"/>
        <v>0</v>
      </c>
      <c r="L32" s="3">
        <f t="shared" si="5"/>
        <v>2.7834249300865148E-3</v>
      </c>
      <c r="M32" s="3">
        <f t="shared" si="6"/>
        <v>3.2687254587260707E-3</v>
      </c>
      <c r="N32" s="3">
        <f t="shared" si="7"/>
        <v>-4.8530052863955588E-4</v>
      </c>
    </row>
    <row r="33" spans="1:14" ht="16" x14ac:dyDescent="0.2">
      <c r="A33" s="7" t="s">
        <v>53</v>
      </c>
      <c r="B33" s="8" t="s">
        <v>39</v>
      </c>
      <c r="C33" s="9">
        <f>VLOOKUP(A33,'[1]Master Inventory'!B:AD,26,FALSE)</f>
        <v>0</v>
      </c>
      <c r="D33" t="s">
        <v>23</v>
      </c>
      <c r="E33" s="10">
        <v>2.99</v>
      </c>
      <c r="F33" s="10" t="s">
        <v>30</v>
      </c>
      <c r="G33" t="str">
        <f t="shared" si="0"/>
        <v>lb</v>
      </c>
      <c r="H33" s="11" t="str">
        <f t="shared" si="1"/>
        <v xml:space="preserve"> </v>
      </c>
      <c r="I33" s="12">
        <f t="shared" si="2"/>
        <v>0</v>
      </c>
      <c r="J33" s="12" t="str">
        <f t="shared" si="3"/>
        <v xml:space="preserve"> </v>
      </c>
      <c r="K33" s="12" t="str">
        <f t="shared" si="4"/>
        <v xml:space="preserve"> </v>
      </c>
      <c r="L33" s="3">
        <f t="shared" si="5"/>
        <v>0</v>
      </c>
      <c r="M33" s="3" t="str">
        <f t="shared" si="6"/>
        <v xml:space="preserve"> </v>
      </c>
      <c r="N33" s="3" t="str">
        <f t="shared" si="7"/>
        <v xml:space="preserve"> </v>
      </c>
    </row>
    <row r="34" spans="1:14" ht="16" x14ac:dyDescent="0.2">
      <c r="A34" s="7" t="s">
        <v>54</v>
      </c>
      <c r="B34" s="8" t="s">
        <v>39</v>
      </c>
      <c r="C34" s="9">
        <f>VLOOKUP(A34,'[1]Master Inventory'!B:AD,26,FALSE)</f>
        <v>5.1178400000000011</v>
      </c>
      <c r="D34" t="s">
        <v>23</v>
      </c>
      <c r="E34" s="10">
        <v>1.5</v>
      </c>
      <c r="F34" s="10" t="s">
        <v>30</v>
      </c>
      <c r="G34" t="str">
        <f t="shared" si="0"/>
        <v>lb</v>
      </c>
      <c r="H34" s="11" t="str">
        <f t="shared" si="1"/>
        <v xml:space="preserve"> </v>
      </c>
      <c r="I34" s="12">
        <f t="shared" si="2"/>
        <v>7.6767600000000016</v>
      </c>
      <c r="J34" s="12" t="str">
        <f t="shared" si="3"/>
        <v xml:space="preserve"> </v>
      </c>
      <c r="K34" s="12" t="str">
        <f t="shared" si="4"/>
        <v xml:space="preserve"> </v>
      </c>
      <c r="L34" s="3">
        <f t="shared" si="5"/>
        <v>9.0156726691691166E-3</v>
      </c>
      <c r="M34" s="3" t="str">
        <f t="shared" si="6"/>
        <v xml:space="preserve"> </v>
      </c>
      <c r="N34" s="3" t="str">
        <f t="shared" si="7"/>
        <v xml:space="preserve"> </v>
      </c>
    </row>
    <row r="35" spans="1:14" ht="16" x14ac:dyDescent="0.2">
      <c r="A35" s="7" t="s">
        <v>55</v>
      </c>
      <c r="B35" s="8" t="s">
        <v>56</v>
      </c>
      <c r="C35" s="9">
        <f>VLOOKUP(A35,'[1]Master Inventory'!B:AD,26,FALSE)</f>
        <v>214.94200000000001</v>
      </c>
      <c r="D35" t="s">
        <v>15</v>
      </c>
      <c r="E35" s="10">
        <v>0.1015625</v>
      </c>
      <c r="F35" s="10">
        <v>0.08</v>
      </c>
      <c r="G35" t="str">
        <f t="shared" si="0"/>
        <v>fl oz</v>
      </c>
      <c r="H35" s="11">
        <f t="shared" si="1"/>
        <v>0.21230769230769228</v>
      </c>
      <c r="I35" s="12">
        <f t="shared" si="2"/>
        <v>21.830046875000001</v>
      </c>
      <c r="J35" s="12">
        <f t="shared" si="3"/>
        <v>17.195360000000001</v>
      </c>
      <c r="K35" s="12">
        <f t="shared" si="4"/>
        <v>4.6346868749999999</v>
      </c>
      <c r="L35" s="3">
        <f t="shared" si="5"/>
        <v>2.5637450822693184E-2</v>
      </c>
      <c r="M35" s="3">
        <f t="shared" si="6"/>
        <v>2.3715395814435044E-2</v>
      </c>
      <c r="N35" s="3">
        <f t="shared" si="7"/>
        <v>1.9220550082581396E-3</v>
      </c>
    </row>
    <row r="36" spans="1:14" ht="16" x14ac:dyDescent="0.2">
      <c r="A36" s="7" t="s">
        <v>57</v>
      </c>
      <c r="B36" s="8" t="s">
        <v>56</v>
      </c>
      <c r="C36" s="9">
        <f>VLOOKUP(A36,'[1]Master Inventory'!B:AD,26,FALSE)</f>
        <v>0</v>
      </c>
      <c r="D36" t="s">
        <v>15</v>
      </c>
      <c r="E36" s="10">
        <v>0.11461538461538462</v>
      </c>
      <c r="F36" s="10">
        <v>0.11</v>
      </c>
      <c r="G36" t="str">
        <f t="shared" si="0"/>
        <v>fl oz</v>
      </c>
      <c r="H36" s="11">
        <f t="shared" si="1"/>
        <v>4.0268456375838951E-2</v>
      </c>
      <c r="I36" s="12">
        <f t="shared" si="2"/>
        <v>0</v>
      </c>
      <c r="J36" s="12">
        <f t="shared" si="3"/>
        <v>0</v>
      </c>
      <c r="K36" s="12">
        <f t="shared" si="4"/>
        <v>0</v>
      </c>
      <c r="L36" s="3">
        <f t="shared" si="5"/>
        <v>0</v>
      </c>
      <c r="M36" s="3">
        <f t="shared" si="6"/>
        <v>0</v>
      </c>
      <c r="N36" s="3">
        <f t="shared" si="7"/>
        <v>0</v>
      </c>
    </row>
    <row r="37" spans="1:14" ht="16" x14ac:dyDescent="0.2">
      <c r="A37" s="7" t="s">
        <v>58</v>
      </c>
      <c r="B37" s="8" t="s">
        <v>56</v>
      </c>
      <c r="C37" s="9">
        <f>VLOOKUP(A37,'[1]Master Inventory'!B:AD,26,FALSE)</f>
        <v>18.943750000000001</v>
      </c>
      <c r="D37" t="s">
        <v>15</v>
      </c>
      <c r="E37" s="10">
        <v>0.1015625</v>
      </c>
      <c r="F37" s="10">
        <v>7.0000000000000007E-2</v>
      </c>
      <c r="G37" t="str">
        <f t="shared" si="0"/>
        <v>fl oz</v>
      </c>
      <c r="H37" s="11">
        <f t="shared" si="1"/>
        <v>0.31076923076923069</v>
      </c>
      <c r="I37" s="12">
        <f t="shared" si="2"/>
        <v>1.9239746093750001</v>
      </c>
      <c r="J37" s="12">
        <f t="shared" si="3"/>
        <v>1.3260625000000001</v>
      </c>
      <c r="K37" s="12">
        <f t="shared" si="4"/>
        <v>0.59791210937499994</v>
      </c>
      <c r="L37" s="3">
        <f t="shared" si="5"/>
        <v>2.2595372659712574E-3</v>
      </c>
      <c r="M37" s="3">
        <f t="shared" si="6"/>
        <v>1.828871106052986E-3</v>
      </c>
      <c r="N37" s="3">
        <f t="shared" si="7"/>
        <v>4.3066615991827146E-4</v>
      </c>
    </row>
    <row r="38" spans="1:14" ht="16" x14ac:dyDescent="0.2">
      <c r="A38" s="7" t="s">
        <v>59</v>
      </c>
      <c r="B38" s="8" t="s">
        <v>56</v>
      </c>
      <c r="C38" s="9">
        <f>VLOOKUP(A38,'[1]Master Inventory'!B:AD,26,FALSE)</f>
        <v>0</v>
      </c>
      <c r="D38" t="s">
        <v>15</v>
      </c>
      <c r="E38" s="10">
        <v>0.09</v>
      </c>
      <c r="F38" s="10">
        <v>0.08</v>
      </c>
      <c r="G38" t="str">
        <f t="shared" si="0"/>
        <v>fl oz</v>
      </c>
      <c r="H38" s="11">
        <f t="shared" si="1"/>
        <v>0.11111111111111106</v>
      </c>
      <c r="I38" s="12">
        <f t="shared" si="2"/>
        <v>0</v>
      </c>
      <c r="J38" s="12">
        <f t="shared" si="3"/>
        <v>0</v>
      </c>
      <c r="K38" s="12">
        <f t="shared" si="4"/>
        <v>0</v>
      </c>
      <c r="L38" s="3">
        <f t="shared" si="5"/>
        <v>0</v>
      </c>
      <c r="M38" s="3">
        <f t="shared" si="6"/>
        <v>0</v>
      </c>
      <c r="N38" s="3">
        <f t="shared" si="7"/>
        <v>0</v>
      </c>
    </row>
    <row r="39" spans="1:14" ht="16" x14ac:dyDescent="0.2">
      <c r="A39" s="7" t="s">
        <v>60</v>
      </c>
      <c r="B39" s="8" t="s">
        <v>56</v>
      </c>
      <c r="C39" s="9">
        <f>VLOOKUP(A39,'[1]Master Inventory'!B:AD,26,FALSE)</f>
        <v>6.5613333333333346</v>
      </c>
      <c r="D39" t="s">
        <v>15</v>
      </c>
      <c r="E39" s="10">
        <v>0.11166666666666668</v>
      </c>
      <c r="F39" s="10">
        <v>0.11</v>
      </c>
      <c r="G39" t="str">
        <f t="shared" si="0"/>
        <v>fl oz</v>
      </c>
      <c r="H39" s="11">
        <f t="shared" si="1"/>
        <v>1.4925373134328453E-2</v>
      </c>
      <c r="I39" s="12">
        <f t="shared" si="2"/>
        <v>0.73268222222222246</v>
      </c>
      <c r="J39" s="12">
        <f t="shared" si="3"/>
        <v>0.72174666666666676</v>
      </c>
      <c r="K39" s="12">
        <f t="shared" si="4"/>
        <v>1.0935555555555698E-2</v>
      </c>
      <c r="L39" s="3">
        <f t="shared" si="5"/>
        <v>8.6047018352468775E-4</v>
      </c>
      <c r="M39" s="3">
        <f t="shared" si="6"/>
        <v>9.9541433722522303E-4</v>
      </c>
      <c r="N39" s="3">
        <f t="shared" si="7"/>
        <v>-1.3494415370053528E-4</v>
      </c>
    </row>
    <row r="40" spans="1:14" ht="16" x14ac:dyDescent="0.2">
      <c r="A40" s="7" t="s">
        <v>61</v>
      </c>
      <c r="B40" s="8" t="s">
        <v>56</v>
      </c>
      <c r="C40" s="9">
        <f>VLOOKUP(A40,'[1]Master Inventory'!B:AD,26,FALSE)</f>
        <v>146.00624999999999</v>
      </c>
      <c r="D40" t="s">
        <v>15</v>
      </c>
      <c r="E40" s="10">
        <v>0.10640624999999999</v>
      </c>
      <c r="F40" s="10">
        <v>0.09</v>
      </c>
      <c r="G40" t="str">
        <f t="shared" si="0"/>
        <v>fl oz</v>
      </c>
      <c r="H40" s="11">
        <f t="shared" si="1"/>
        <v>0.1541850220264317</v>
      </c>
      <c r="I40" s="12">
        <f t="shared" si="2"/>
        <v>15.535977539062499</v>
      </c>
      <c r="J40" s="12">
        <f t="shared" si="3"/>
        <v>13.1405625</v>
      </c>
      <c r="K40" s="12">
        <f t="shared" si="4"/>
        <v>2.3954150390624989</v>
      </c>
      <c r="L40" s="3">
        <f t="shared" si="5"/>
        <v>1.8245625509687811E-2</v>
      </c>
      <c r="M40" s="3">
        <f t="shared" si="6"/>
        <v>1.812312396552454E-2</v>
      </c>
      <c r="N40" s="3">
        <f t="shared" si="7"/>
        <v>1.2250154416327055E-4</v>
      </c>
    </row>
    <row r="41" spans="1:14" ht="16" x14ac:dyDescent="0.2">
      <c r="A41" s="7" t="s">
        <v>62</v>
      </c>
      <c r="B41" s="8" t="s">
        <v>56</v>
      </c>
      <c r="C41" s="9">
        <f>VLOOKUP(A41,'[1]Master Inventory'!B:AD,26,FALSE)</f>
        <v>14.110127794383413</v>
      </c>
      <c r="D41" t="s">
        <v>15</v>
      </c>
      <c r="E41" s="10">
        <v>9.4899999999999998E-2</v>
      </c>
      <c r="F41" s="10">
        <v>0.09</v>
      </c>
      <c r="G41" t="str">
        <f t="shared" si="0"/>
        <v>fl oz</v>
      </c>
      <c r="H41" s="11">
        <f t="shared" si="1"/>
        <v>5.1633298208640689E-2</v>
      </c>
      <c r="I41" s="12">
        <f t="shared" si="2"/>
        <v>1.3390511276869859</v>
      </c>
      <c r="J41" s="12">
        <f t="shared" si="3"/>
        <v>1.269911501494507</v>
      </c>
      <c r="K41" s="12">
        <f t="shared" si="4"/>
        <v>6.913962619247882E-2</v>
      </c>
      <c r="L41" s="3">
        <f t="shared" si="5"/>
        <v>1.5725965973285136E-3</v>
      </c>
      <c r="M41" s="3">
        <f t="shared" si="6"/>
        <v>1.7514291010624816E-3</v>
      </c>
      <c r="N41" s="3">
        <f t="shared" si="7"/>
        <v>-1.7883250373396803E-4</v>
      </c>
    </row>
    <row r="42" spans="1:14" ht="16" x14ac:dyDescent="0.2">
      <c r="A42" s="7" t="s">
        <v>63</v>
      </c>
      <c r="B42" s="8" t="s">
        <v>56</v>
      </c>
      <c r="C42" s="9">
        <f>VLOOKUP(A42,'[1]Master Inventory'!B:AD,26,FALSE)</f>
        <v>0</v>
      </c>
      <c r="D42" t="s">
        <v>15</v>
      </c>
      <c r="E42" s="10">
        <v>0.13470588235294118</v>
      </c>
      <c r="F42" s="10">
        <v>0.13</v>
      </c>
      <c r="G42" t="str">
        <f t="shared" si="0"/>
        <v>fl oz</v>
      </c>
      <c r="H42" s="11">
        <f t="shared" si="1"/>
        <v>3.4934497816593843E-2</v>
      </c>
      <c r="I42" s="12">
        <f t="shared" si="2"/>
        <v>0</v>
      </c>
      <c r="J42" s="12">
        <f t="shared" si="3"/>
        <v>0</v>
      </c>
      <c r="K42" s="12">
        <f t="shared" si="4"/>
        <v>0</v>
      </c>
      <c r="L42" s="3">
        <f t="shared" si="5"/>
        <v>0</v>
      </c>
      <c r="M42" s="3">
        <f t="shared" si="6"/>
        <v>0</v>
      </c>
      <c r="N42" s="3">
        <f t="shared" si="7"/>
        <v>0</v>
      </c>
    </row>
    <row r="43" spans="1:14" ht="16" x14ac:dyDescent="0.2">
      <c r="A43" s="7" t="s">
        <v>64</v>
      </c>
      <c r="B43" s="8" t="s">
        <v>65</v>
      </c>
      <c r="C43" s="9">
        <f>VLOOKUP(A43,'[1]Master Inventory'!B:AD,26,FALSE)</f>
        <v>7.8379999999999992</v>
      </c>
      <c r="D43" t="s">
        <v>15</v>
      </c>
      <c r="E43" s="10">
        <v>0.66666666666666663</v>
      </c>
      <c r="F43" s="10">
        <v>0.67</v>
      </c>
      <c r="G43" t="str">
        <f t="shared" si="0"/>
        <v>fl oz</v>
      </c>
      <c r="H43" s="11">
        <f t="shared" si="1"/>
        <v>-5.0000000000001155E-3</v>
      </c>
      <c r="I43" s="12">
        <f t="shared" si="2"/>
        <v>5.2253333333333325</v>
      </c>
      <c r="J43" s="12">
        <f t="shared" si="3"/>
        <v>5.2514599999999998</v>
      </c>
      <c r="K43" s="12">
        <f t="shared" si="4"/>
        <v>-2.6126666666667298E-2</v>
      </c>
      <c r="L43" s="3">
        <f t="shared" si="5"/>
        <v>6.1366898171405218E-3</v>
      </c>
      <c r="M43" s="3">
        <f t="shared" si="6"/>
        <v>7.2426778214397976E-3</v>
      </c>
      <c r="N43" s="3">
        <f t="shared" si="7"/>
        <v>-1.1059880042992758E-3</v>
      </c>
    </row>
    <row r="44" spans="1:14" ht="16" x14ac:dyDescent="0.2">
      <c r="A44" s="7" t="s">
        <v>66</v>
      </c>
      <c r="B44" s="8" t="s">
        <v>65</v>
      </c>
      <c r="C44" s="9">
        <f>VLOOKUP(A44,'[1]Master Inventory'!B:AD,26,FALSE)</f>
        <v>30.581787531431598</v>
      </c>
      <c r="D44" t="s">
        <v>40</v>
      </c>
      <c r="E44" s="10">
        <v>3.7900000000000003E-2</v>
      </c>
      <c r="F44" s="10">
        <v>3.7900000000000003E-2</v>
      </c>
      <c r="G44" t="str">
        <f t="shared" si="0"/>
        <v>ea</v>
      </c>
      <c r="H44" s="11">
        <f t="shared" si="1"/>
        <v>0</v>
      </c>
      <c r="I44" s="12">
        <f t="shared" si="2"/>
        <v>1.1590497474412575</v>
      </c>
      <c r="J44" s="12">
        <f t="shared" si="3"/>
        <v>1.1590497474412575</v>
      </c>
      <c r="K44" s="12">
        <f t="shared" si="4"/>
        <v>0</v>
      </c>
      <c r="L44" s="3">
        <f t="shared" si="5"/>
        <v>1.3612009663208841E-3</v>
      </c>
      <c r="M44" s="3">
        <f t="shared" si="6"/>
        <v>1.5985314369219598E-3</v>
      </c>
      <c r="N44" s="3">
        <f t="shared" si="7"/>
        <v>-2.3733047060107569E-4</v>
      </c>
    </row>
    <row r="45" spans="1:14" ht="16" x14ac:dyDescent="0.2">
      <c r="A45" s="7" t="s">
        <v>67</v>
      </c>
      <c r="B45" s="8" t="s">
        <v>65</v>
      </c>
      <c r="C45" s="9">
        <f>VLOOKUP(A45,'[1]Master Inventory'!B:AD,26,FALSE)</f>
        <v>0</v>
      </c>
      <c r="D45" t="s">
        <v>15</v>
      </c>
      <c r="E45" s="10">
        <v>0.37641509433962267</v>
      </c>
      <c r="F45" s="10">
        <v>0.28000000000000003</v>
      </c>
      <c r="G45" t="str">
        <f t="shared" si="0"/>
        <v>fl oz</v>
      </c>
      <c r="H45" s="11">
        <f t="shared" si="1"/>
        <v>0.25614035087719295</v>
      </c>
      <c r="I45" s="12">
        <f t="shared" si="2"/>
        <v>0</v>
      </c>
      <c r="J45" s="12">
        <f t="shared" si="3"/>
        <v>0</v>
      </c>
      <c r="K45" s="12">
        <f t="shared" si="4"/>
        <v>0</v>
      </c>
      <c r="L45" s="3">
        <f t="shared" si="5"/>
        <v>0</v>
      </c>
      <c r="M45" s="3">
        <f t="shared" si="6"/>
        <v>0</v>
      </c>
      <c r="N45" s="3">
        <f t="shared" si="7"/>
        <v>0</v>
      </c>
    </row>
    <row r="46" spans="1:14" ht="16" x14ac:dyDescent="0.2">
      <c r="A46" s="7" t="s">
        <v>68</v>
      </c>
      <c r="B46" s="8" t="s">
        <v>65</v>
      </c>
      <c r="C46" s="9">
        <f>VLOOKUP(A46,'[1]Master Inventory'!B:AD,26,FALSE)</f>
        <v>11.961549999999999</v>
      </c>
      <c r="D46" t="s">
        <v>15</v>
      </c>
      <c r="E46" s="10">
        <v>0.375</v>
      </c>
      <c r="F46" s="10">
        <v>0.375</v>
      </c>
      <c r="G46" t="str">
        <f t="shared" si="0"/>
        <v>fl oz</v>
      </c>
      <c r="H46" s="11">
        <f t="shared" si="1"/>
        <v>0</v>
      </c>
      <c r="I46" s="12">
        <f t="shared" si="2"/>
        <v>4.4855812499999992</v>
      </c>
      <c r="J46" s="12">
        <f t="shared" si="3"/>
        <v>4.4855812499999992</v>
      </c>
      <c r="K46" s="12">
        <f t="shared" si="4"/>
        <v>0</v>
      </c>
      <c r="L46" s="3">
        <f t="shared" si="5"/>
        <v>5.2679167097789206E-3</v>
      </c>
      <c r="M46" s="3">
        <f t="shared" si="6"/>
        <v>6.1863976562025035E-3</v>
      </c>
      <c r="N46" s="3">
        <f t="shared" si="7"/>
        <v>-9.184809464235829E-4</v>
      </c>
    </row>
    <row r="47" spans="1:14" ht="16" x14ac:dyDescent="0.2">
      <c r="A47" s="7" t="s">
        <v>69</v>
      </c>
      <c r="B47" s="8" t="s">
        <v>65</v>
      </c>
      <c r="C47" s="9">
        <f>VLOOKUP(A47,'[1]Master Inventory'!B:AD,26,FALSE)</f>
        <v>0</v>
      </c>
      <c r="D47" t="s">
        <v>15</v>
      </c>
      <c r="E47" s="10">
        <v>0.1875</v>
      </c>
      <c r="F47" s="10">
        <v>0.1875</v>
      </c>
      <c r="G47" t="str">
        <f t="shared" si="0"/>
        <v>fl oz</v>
      </c>
      <c r="H47" s="11">
        <f t="shared" si="1"/>
        <v>0</v>
      </c>
      <c r="I47" s="12">
        <f t="shared" si="2"/>
        <v>0</v>
      </c>
      <c r="J47" s="12">
        <f t="shared" si="3"/>
        <v>0</v>
      </c>
      <c r="K47" s="12">
        <f t="shared" si="4"/>
        <v>0</v>
      </c>
      <c r="L47" s="3">
        <f t="shared" si="5"/>
        <v>0</v>
      </c>
      <c r="M47" s="3">
        <f t="shared" si="6"/>
        <v>0</v>
      </c>
      <c r="N47" s="3">
        <f t="shared" si="7"/>
        <v>0</v>
      </c>
    </row>
    <row r="48" spans="1:14" ht="16" x14ac:dyDescent="0.2">
      <c r="A48" s="7" t="s">
        <v>70</v>
      </c>
      <c r="B48" s="8" t="s">
        <v>65</v>
      </c>
      <c r="C48" s="9">
        <f>VLOOKUP(A48,'[1]Master Inventory'!B:AD,26,FALSE)</f>
        <v>0.72</v>
      </c>
      <c r="D48" t="s">
        <v>15</v>
      </c>
      <c r="E48" s="10">
        <v>0.375</v>
      </c>
      <c r="F48" s="10" t="s">
        <v>30</v>
      </c>
      <c r="G48" t="str">
        <f t="shared" si="0"/>
        <v>fl oz</v>
      </c>
      <c r="H48" s="11" t="str">
        <f t="shared" si="1"/>
        <v xml:space="preserve"> </v>
      </c>
      <c r="I48" s="12">
        <f t="shared" si="2"/>
        <v>0.27</v>
      </c>
      <c r="J48" s="12" t="str">
        <f t="shared" si="3"/>
        <v xml:space="preserve"> </v>
      </c>
      <c r="K48" s="12" t="str">
        <f t="shared" si="4"/>
        <v xml:space="preserve"> </v>
      </c>
      <c r="L48" s="3">
        <f t="shared" si="5"/>
        <v>3.1709101504744981E-4</v>
      </c>
      <c r="M48" s="3" t="str">
        <f t="shared" si="6"/>
        <v xml:space="preserve"> </v>
      </c>
      <c r="N48" s="3" t="str">
        <f t="shared" si="7"/>
        <v xml:space="preserve"> </v>
      </c>
    </row>
    <row r="49" spans="1:14" ht="16" x14ac:dyDescent="0.2">
      <c r="A49" s="7" t="s">
        <v>71</v>
      </c>
      <c r="B49" s="8" t="s">
        <v>65</v>
      </c>
      <c r="C49" s="9">
        <f>VLOOKUP(A49,'[1]Master Inventory'!B:AD,26,FALSE)</f>
        <v>0</v>
      </c>
      <c r="D49" t="s">
        <v>15</v>
      </c>
      <c r="E49" s="10">
        <v>0.17250000000000001</v>
      </c>
      <c r="F49" s="10">
        <v>0.17</v>
      </c>
      <c r="G49" t="str">
        <f t="shared" si="0"/>
        <v>fl oz</v>
      </c>
      <c r="H49" s="11">
        <f t="shared" si="1"/>
        <v>1.4492753623188418E-2</v>
      </c>
      <c r="I49" s="12">
        <f t="shared" si="2"/>
        <v>0</v>
      </c>
      <c r="J49" s="12">
        <f t="shared" si="3"/>
        <v>0</v>
      </c>
      <c r="K49" s="12">
        <f t="shared" si="4"/>
        <v>0</v>
      </c>
      <c r="L49" s="3">
        <f t="shared" si="5"/>
        <v>0</v>
      </c>
      <c r="M49" s="3">
        <f t="shared" si="6"/>
        <v>0</v>
      </c>
      <c r="N49" s="3">
        <f t="shared" si="7"/>
        <v>0</v>
      </c>
    </row>
    <row r="50" spans="1:14" ht="16" x14ac:dyDescent="0.2">
      <c r="A50" s="7" t="s">
        <v>72</v>
      </c>
      <c r="B50" s="8" t="s">
        <v>65</v>
      </c>
      <c r="C50" s="9">
        <f>VLOOKUP(A50,'[1]Master Inventory'!B:AD,26,FALSE)</f>
        <v>0</v>
      </c>
      <c r="D50" t="s">
        <v>15</v>
      </c>
      <c r="E50" s="10">
        <v>0.2247191011235955</v>
      </c>
      <c r="F50" s="10">
        <v>0.22</v>
      </c>
      <c r="G50" t="str">
        <f t="shared" si="0"/>
        <v>fl oz</v>
      </c>
      <c r="H50" s="11">
        <f t="shared" si="1"/>
        <v>2.0999999999999967E-2</v>
      </c>
      <c r="I50" s="12">
        <f t="shared" si="2"/>
        <v>0</v>
      </c>
      <c r="J50" s="12">
        <f t="shared" si="3"/>
        <v>0</v>
      </c>
      <c r="K50" s="12">
        <f t="shared" si="4"/>
        <v>0</v>
      </c>
      <c r="L50" s="3">
        <f t="shared" si="5"/>
        <v>0</v>
      </c>
      <c r="M50" s="3">
        <f t="shared" si="6"/>
        <v>0</v>
      </c>
      <c r="N50" s="3">
        <f t="shared" si="7"/>
        <v>0</v>
      </c>
    </row>
    <row r="51" spans="1:14" ht="16" x14ac:dyDescent="0.2">
      <c r="A51" s="7" t="s">
        <v>73</v>
      </c>
      <c r="B51" s="8" t="s">
        <v>65</v>
      </c>
      <c r="C51" s="9">
        <f>VLOOKUP(A51,'[1]Master Inventory'!B:AD,26,FALSE)</f>
        <v>142.70407647619888</v>
      </c>
      <c r="D51" t="s">
        <v>74</v>
      </c>
      <c r="E51" s="10">
        <v>8.3636363636363634E-2</v>
      </c>
      <c r="F51" s="10">
        <v>7.0000000000000007E-2</v>
      </c>
      <c r="G51" t="str">
        <f t="shared" si="0"/>
        <v>clove</v>
      </c>
      <c r="H51" s="11">
        <f t="shared" si="1"/>
        <v>0.16304347826086946</v>
      </c>
      <c r="I51" s="12">
        <f t="shared" si="2"/>
        <v>11.935250032554816</v>
      </c>
      <c r="J51" s="12">
        <f t="shared" si="3"/>
        <v>9.9892853533339228</v>
      </c>
      <c r="K51" s="12">
        <f t="shared" si="4"/>
        <v>1.9459646792208929</v>
      </c>
      <c r="L51" s="3">
        <f t="shared" si="5"/>
        <v>1.4016890917288574E-2</v>
      </c>
      <c r="M51" s="3">
        <f t="shared" si="6"/>
        <v>1.3776964021553057E-2</v>
      </c>
      <c r="N51" s="3">
        <f t="shared" si="7"/>
        <v>2.3992689573551669E-4</v>
      </c>
    </row>
    <row r="52" spans="1:14" ht="16" x14ac:dyDescent="0.2">
      <c r="A52" s="7" t="s">
        <v>75</v>
      </c>
      <c r="B52" s="8" t="s">
        <v>65</v>
      </c>
      <c r="C52" s="9">
        <f>VLOOKUP(A52,'[1]Master Inventory'!B:AD,26,FALSE)</f>
        <v>0</v>
      </c>
      <c r="D52" t="s">
        <v>15</v>
      </c>
      <c r="E52" s="10">
        <v>0.20527859237536655</v>
      </c>
      <c r="F52" s="10">
        <v>0.21</v>
      </c>
      <c r="G52" t="str">
        <f t="shared" si="0"/>
        <v>fl oz</v>
      </c>
      <c r="H52" s="11">
        <f t="shared" si="1"/>
        <v>-2.3000000000000041E-2</v>
      </c>
      <c r="I52" s="12">
        <f t="shared" si="2"/>
        <v>0</v>
      </c>
      <c r="J52" s="12">
        <f t="shared" si="3"/>
        <v>0</v>
      </c>
      <c r="K52" s="12">
        <f t="shared" si="4"/>
        <v>0</v>
      </c>
      <c r="L52" s="3">
        <f t="shared" si="5"/>
        <v>0</v>
      </c>
      <c r="M52" s="3">
        <f t="shared" si="6"/>
        <v>0</v>
      </c>
      <c r="N52" s="3">
        <f t="shared" si="7"/>
        <v>0</v>
      </c>
    </row>
    <row r="53" spans="1:14" ht="16" x14ac:dyDescent="0.2">
      <c r="A53" s="7" t="s">
        <v>76</v>
      </c>
      <c r="B53" s="8" t="s">
        <v>65</v>
      </c>
      <c r="C53" s="9">
        <f>VLOOKUP(A53,'[1]Master Inventory'!B:AD,26,FALSE)</f>
        <v>10.358219451429244</v>
      </c>
      <c r="D53" t="s">
        <v>15</v>
      </c>
      <c r="E53" s="10">
        <v>0.1009</v>
      </c>
      <c r="F53" s="10">
        <v>0.06</v>
      </c>
      <c r="G53" t="str">
        <f t="shared" si="0"/>
        <v>fl oz</v>
      </c>
      <c r="H53" s="11">
        <f t="shared" si="1"/>
        <v>0.40535183349851345</v>
      </c>
      <c r="I53" s="12">
        <f t="shared" si="2"/>
        <v>1.0451443426492109</v>
      </c>
      <c r="J53" s="12">
        <f t="shared" si="3"/>
        <v>0.62149316708575464</v>
      </c>
      <c r="K53" s="12">
        <f t="shared" si="4"/>
        <v>0.42365117556345622</v>
      </c>
      <c r="L53" s="3">
        <f t="shared" si="5"/>
        <v>1.2274291869693997E-3</v>
      </c>
      <c r="M53" s="3">
        <f t="shared" si="6"/>
        <v>8.5714730330772274E-4</v>
      </c>
      <c r="N53" s="3">
        <f t="shared" si="7"/>
        <v>3.7028188366167701E-4</v>
      </c>
    </row>
    <row r="54" spans="1:14" ht="16" x14ac:dyDescent="0.2">
      <c r="A54" s="7" t="s">
        <v>77</v>
      </c>
      <c r="B54" s="8" t="s">
        <v>65</v>
      </c>
      <c r="C54" s="9">
        <f>VLOOKUP(A54,'[1]Master Inventory'!B:AD,26,FALSE)</f>
        <v>3.5622666666666669</v>
      </c>
      <c r="D54" t="s">
        <v>15</v>
      </c>
      <c r="E54" s="10">
        <v>0.24038461538461536</v>
      </c>
      <c r="F54" s="10">
        <v>0.24</v>
      </c>
      <c r="G54" t="str">
        <f t="shared" si="0"/>
        <v>fl oz</v>
      </c>
      <c r="H54" s="11">
        <f t="shared" si="1"/>
        <v>1.5999999999999483E-3</v>
      </c>
      <c r="I54" s="12">
        <f t="shared" si="2"/>
        <v>0.85631410256410256</v>
      </c>
      <c r="J54" s="12">
        <f t="shared" si="3"/>
        <v>0.85494400000000004</v>
      </c>
      <c r="K54" s="12">
        <f t="shared" si="4"/>
        <v>1.3701025641025266E-3</v>
      </c>
      <c r="L54" s="3">
        <f t="shared" si="5"/>
        <v>1.0056648443759161E-3</v>
      </c>
      <c r="M54" s="3">
        <f t="shared" si="6"/>
        <v>1.1791166546775615E-3</v>
      </c>
      <c r="N54" s="3">
        <f t="shared" si="7"/>
        <v>-1.7345181030164547E-4</v>
      </c>
    </row>
    <row r="55" spans="1:14" ht="16" x14ac:dyDescent="0.2">
      <c r="A55" s="7" t="s">
        <v>78</v>
      </c>
      <c r="B55" s="8" t="s">
        <v>65</v>
      </c>
      <c r="C55" s="9">
        <f>VLOOKUP(A55,'[1]Master Inventory'!B:AD,26,FALSE)</f>
        <v>0</v>
      </c>
      <c r="D55" t="s">
        <v>15</v>
      </c>
      <c r="E55" s="10">
        <v>0.22500000000000001</v>
      </c>
      <c r="F55" s="10">
        <v>0.23</v>
      </c>
      <c r="G55" t="str">
        <f t="shared" si="0"/>
        <v>fl oz</v>
      </c>
      <c r="H55" s="11">
        <f t="shared" si="1"/>
        <v>-2.222222222222224E-2</v>
      </c>
      <c r="I55" s="12">
        <f t="shared" si="2"/>
        <v>0</v>
      </c>
      <c r="J55" s="12">
        <f t="shared" si="3"/>
        <v>0</v>
      </c>
      <c r="K55" s="12">
        <f t="shared" si="4"/>
        <v>0</v>
      </c>
      <c r="L55" s="3">
        <f t="shared" si="5"/>
        <v>0</v>
      </c>
      <c r="M55" s="3">
        <f t="shared" si="6"/>
        <v>0</v>
      </c>
      <c r="N55" s="3">
        <f t="shared" si="7"/>
        <v>0</v>
      </c>
    </row>
    <row r="56" spans="1:14" ht="16" x14ac:dyDescent="0.2">
      <c r="A56" s="7" t="s">
        <v>79</v>
      </c>
      <c r="B56" s="8" t="s">
        <v>65</v>
      </c>
      <c r="C56" s="9">
        <f>VLOOKUP(A56,'[1]Master Inventory'!B:AD,26,FALSE)</f>
        <v>23.904172236191819</v>
      </c>
      <c r="D56" t="s">
        <v>15</v>
      </c>
      <c r="E56" s="10">
        <v>0.14098039215686275</v>
      </c>
      <c r="F56" s="10">
        <v>0.14000000000000001</v>
      </c>
      <c r="G56" t="str">
        <f t="shared" si="0"/>
        <v>fl oz</v>
      </c>
      <c r="H56" s="11">
        <f t="shared" si="1"/>
        <v>6.9541029207232019E-3</v>
      </c>
      <c r="I56" s="12">
        <f t="shared" si="2"/>
        <v>3.3700195760435134</v>
      </c>
      <c r="J56" s="12">
        <f t="shared" si="3"/>
        <v>3.346584113066855</v>
      </c>
      <c r="K56" s="12">
        <f t="shared" si="4"/>
        <v>2.3435462976658439E-2</v>
      </c>
      <c r="L56" s="3">
        <f t="shared" si="5"/>
        <v>3.9577886225830149E-3</v>
      </c>
      <c r="M56" s="3">
        <f t="shared" si="6"/>
        <v>4.6155222611030241E-3</v>
      </c>
      <c r="N56" s="3">
        <f t="shared" si="7"/>
        <v>-6.5773363852000919E-4</v>
      </c>
    </row>
    <row r="57" spans="1:14" ht="16" x14ac:dyDescent="0.2">
      <c r="A57" s="7" t="s">
        <v>80</v>
      </c>
      <c r="B57" s="8" t="s">
        <v>65</v>
      </c>
      <c r="C57" s="9">
        <f>VLOOKUP(A57,'[1]Master Inventory'!B:AD,26,FALSE)</f>
        <v>51.737135246072519</v>
      </c>
      <c r="D57" t="s">
        <v>15</v>
      </c>
      <c r="E57" s="10">
        <v>8.666666666666667E-2</v>
      </c>
      <c r="F57" s="10">
        <v>7.0000000000000007E-2</v>
      </c>
      <c r="G57" t="str">
        <f t="shared" si="0"/>
        <v>fl oz</v>
      </c>
      <c r="H57" s="11">
        <f t="shared" si="1"/>
        <v>0.19230769230769226</v>
      </c>
      <c r="I57" s="12">
        <f t="shared" si="2"/>
        <v>4.4838850546596181</v>
      </c>
      <c r="J57" s="12">
        <f t="shared" si="3"/>
        <v>3.6215994672250766</v>
      </c>
      <c r="K57" s="12">
        <f t="shared" si="4"/>
        <v>0.86228558743454142</v>
      </c>
      <c r="L57" s="3">
        <f t="shared" si="5"/>
        <v>5.2659246790300309E-3</v>
      </c>
      <c r="M57" s="3">
        <f t="shared" si="6"/>
        <v>4.9948163252522635E-3</v>
      </c>
      <c r="N57" s="3">
        <f t="shared" si="7"/>
        <v>2.7110835377776744E-4</v>
      </c>
    </row>
    <row r="58" spans="1:14" ht="16" x14ac:dyDescent="0.2">
      <c r="A58" s="7" t="s">
        <v>81</v>
      </c>
      <c r="B58" s="8" t="s">
        <v>82</v>
      </c>
      <c r="C58" s="9">
        <f>VLOOKUP(A58,'[1]Master Inventory'!B:AD,26,FALSE)</f>
        <v>751</v>
      </c>
      <c r="D58" t="s">
        <v>40</v>
      </c>
      <c r="E58" s="10">
        <v>0.28625</v>
      </c>
      <c r="F58" s="10">
        <v>0.25</v>
      </c>
      <c r="G58" t="str">
        <f t="shared" si="0"/>
        <v>ea</v>
      </c>
      <c r="H58" s="11">
        <f t="shared" si="1"/>
        <v>0.12663755458515286</v>
      </c>
      <c r="I58" s="12">
        <f t="shared" si="2"/>
        <v>214.97375</v>
      </c>
      <c r="J58" s="12">
        <f t="shared" si="3"/>
        <v>187.75</v>
      </c>
      <c r="K58" s="12">
        <f t="shared" si="4"/>
        <v>27.223749999999995</v>
      </c>
      <c r="L58" s="3">
        <f t="shared" si="5"/>
        <v>0.2524675725779878</v>
      </c>
      <c r="M58" s="3">
        <f t="shared" si="6"/>
        <v>0.25893994450597019</v>
      </c>
      <c r="N58" s="3">
        <f t="shared" si="7"/>
        <v>-6.4723719279823899E-3</v>
      </c>
    </row>
    <row r="59" spans="1:14" ht="16" x14ac:dyDescent="0.2">
      <c r="A59" s="7" t="s">
        <v>83</v>
      </c>
      <c r="B59" s="8" t="s">
        <v>14</v>
      </c>
      <c r="C59" s="9">
        <f>VLOOKUP(A59,'[1]Master Inventory'!B:AD,26,FALSE)</f>
        <v>0</v>
      </c>
      <c r="D59" t="s">
        <v>23</v>
      </c>
      <c r="E59" s="10">
        <v>1</v>
      </c>
      <c r="F59" s="10" t="s">
        <v>30</v>
      </c>
      <c r="G59" t="str">
        <f t="shared" si="0"/>
        <v>lb</v>
      </c>
      <c r="H59" s="11" t="str">
        <f t="shared" si="1"/>
        <v xml:space="preserve"> </v>
      </c>
      <c r="I59" s="12">
        <f t="shared" si="2"/>
        <v>0</v>
      </c>
      <c r="J59" s="12" t="str">
        <f t="shared" si="3"/>
        <v xml:space="preserve"> </v>
      </c>
      <c r="K59" s="12" t="str">
        <f t="shared" si="4"/>
        <v xml:space="preserve"> </v>
      </c>
      <c r="L59" s="3">
        <f t="shared" si="5"/>
        <v>0</v>
      </c>
      <c r="M59" s="3" t="str">
        <f t="shared" si="6"/>
        <v xml:space="preserve"> </v>
      </c>
      <c r="N59" s="3" t="str">
        <f t="shared" si="7"/>
        <v xml:space="preserve"> </v>
      </c>
    </row>
    <row r="60" spans="1:14" ht="16" x14ac:dyDescent="0.2">
      <c r="A60" t="s">
        <v>84</v>
      </c>
      <c r="B60" s="13" t="s">
        <v>85</v>
      </c>
      <c r="C60" s="9">
        <f>570*0.5</f>
        <v>285</v>
      </c>
      <c r="D60" t="s">
        <v>86</v>
      </c>
      <c r="E60" s="10">
        <v>0.08</v>
      </c>
      <c r="F60">
        <v>0.04</v>
      </c>
      <c r="G60" t="str">
        <f t="shared" si="0"/>
        <v>tray</v>
      </c>
      <c r="H60" s="11">
        <f t="shared" si="1"/>
        <v>0.5</v>
      </c>
      <c r="I60" s="12">
        <f t="shared" si="2"/>
        <v>22.8</v>
      </c>
      <c r="J60" s="12">
        <f t="shared" si="3"/>
        <v>11.4</v>
      </c>
      <c r="K60" s="12">
        <f t="shared" si="4"/>
        <v>11.4</v>
      </c>
      <c r="L60" s="3">
        <f t="shared" si="5"/>
        <v>2.6776574604006873E-2</v>
      </c>
      <c r="M60" s="3">
        <f t="shared" si="6"/>
        <v>1.5722585179057575E-2</v>
      </c>
      <c r="N60" s="3">
        <f t="shared" si="7"/>
        <v>1.1053989424949298E-2</v>
      </c>
    </row>
    <row r="61" spans="1:14" x14ac:dyDescent="0.2">
      <c r="I61" s="12">
        <f>SUM(I3:I60)</f>
        <v>851.49054116086177</v>
      </c>
      <c r="J61" s="12">
        <f>SUM(J3:J60)</f>
        <v>725.0716005141926</v>
      </c>
      <c r="K61" s="12">
        <f>SUM(K3:K60)</f>
        <v>106.73702844666944</v>
      </c>
      <c r="M61" s="3">
        <f>K61/I61</f>
        <v>0.12535315812334422</v>
      </c>
      <c r="N61" s="3">
        <f t="shared" ref="N61" si="8">L61-M61</f>
        <v>-0.12535315812334422</v>
      </c>
    </row>
  </sheetData>
  <mergeCells count="2">
    <mergeCell ref="D1:E1"/>
    <mergeCell ref="F1:G1"/>
  </mergeCells>
  <conditionalFormatting sqref="A37:A39 A3:A34">
    <cfRule type="duplicateValues" dxfId="3" priority="3"/>
  </conditionalFormatting>
  <conditionalFormatting sqref="A36">
    <cfRule type="duplicateValues" dxfId="2" priority="2"/>
  </conditionalFormatting>
  <conditionalFormatting sqref="A35">
    <cfRule type="duplicateValues" dxfId="1" priority="1"/>
  </conditionalFormatting>
  <conditionalFormatting sqref="A40:A59">
    <cfRule type="duplicateValues" dxfId="0" priority="4"/>
  </conditionalFormatting>
  <dataValidations count="1">
    <dataValidation type="list" allowBlank="1" showInputMessage="1" showErrorMessage="1" sqref="B3:B59" xr:uid="{2E523E97-6157-6D48-971F-1BC6C16B18B5}">
      <formula1>INDIRECT(#REF!)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Charts</vt:lpstr>
      <vt:lpstr>Price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2022-03-24T12:54:08Z</dcterms:created>
  <dcterms:modified xsi:type="dcterms:W3CDTF">2022-03-24T12:58:27Z</dcterms:modified>
</cp:coreProperties>
</file>