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25874aed6a182236/Documents/aaa - Emotions and Finance/Lead magnets/"/>
    </mc:Choice>
  </mc:AlternateContent>
  <xr:revisionPtr revIDLastSave="71" documentId="13_ncr:201_{6544DD3E-3D89-45E3-99D3-F10C978A4ACB}" xr6:coauthVersionLast="47" xr6:coauthVersionMax="47" xr10:uidLastSave="{1519E2EF-9533-4417-9B4A-443E5897FE40}"/>
  <bookViews>
    <workbookView xWindow="390" yWindow="390" windowWidth="21600" windowHeight="11385" activeTab="1" xr2:uid="{86F13B7D-0C07-41D8-933C-9EA07393A6CD}"/>
  </bookViews>
  <sheets>
    <sheet name="Instructions" sheetId="4" r:id="rId1"/>
    <sheet name="Balance Sheet MM-YYY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 r="G2" i="4"/>
  <c r="O15" i="2" l="1"/>
  <c r="O10" i="2"/>
  <c r="G48" i="2"/>
  <c r="G60" i="2"/>
  <c r="O39" i="2"/>
  <c r="O23" i="2"/>
  <c r="O29" i="2"/>
  <c r="G53" i="2"/>
  <c r="G44" i="2"/>
  <c r="G29" i="2"/>
  <c r="G23" i="2"/>
  <c r="O35" i="2"/>
  <c r="G16" i="2"/>
  <c r="G40" i="2"/>
  <c r="O16" i="2" l="1"/>
  <c r="O40" i="2"/>
  <c r="G54" i="2"/>
  <c r="G62" i="2" s="1"/>
  <c r="O57" i="2" l="1"/>
  <c r="O6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tc={320EFE69-1306-4C90-9D51-FC5C9AF7EFA4}</author>
    <author>tc={395A5C41-F1C0-4374-9529-AE5BBD8B55C3}</author>
    <author>tc={D7468611-2A58-46E1-B5C0-4EAA89C6FEEB}</author>
    <author>tc={D8480D4F-0D47-45F2-A26A-10527877E747}</author>
    <author>tc={3856F05F-04F2-4FC7-A199-473102D6E88D}</author>
    <author>tc={C5D96AEC-C24A-4F3E-8D2C-782FE0DE4BAC}</author>
    <author>tc={5EAB72CA-DE77-4968-848F-B57ACCFAFC41}</author>
    <author>tc={8E6917EE-84CE-4BAC-AEA8-8926B46FC654}</author>
    <author>tc={459E5D83-C192-4C62-8508-5976AD5943CD}</author>
    <author>tc={529FD557-3E28-40B9-9CC0-936E970F0EC8}</author>
    <author>tc={66266DEA-EA78-43F0-AF54-32A04269C5D3}</author>
    <author>tc={1562BD24-D782-4A9F-B84D-6624A8414A6A}</author>
    <author>tc={466F5B96-A309-45D8-8A2A-1A5B2D1AB9BF}</author>
  </authors>
  <commentList>
    <comment ref="P10" authorId="0" shapeId="0" xr:uid="{320EFE69-1306-4C90-9D51-FC5C9AF7EFA4}">
      <text>
        <t>[Threaded comment]
Your version of Excel allows you to read this threaded comment; however, any edits to it will get removed if the file is opened in a newer version of Excel. Learn more: https://go.microsoft.com/fwlink/?linkid=870924
Comment:
    Ideally, you want to pay off your credit card balance in full every month. If the number is positive, you want it to only be positive because you haven't paid off the previous month's balance yet.</t>
      </text>
    </comment>
    <comment ref="H14" authorId="1" shapeId="0" xr:uid="{395A5C41-F1C0-4374-9529-AE5BBD8B55C3}">
      <text>
        <t>[Threaded comment]
Your version of Excel allows you to read this threaded comment; however, any edits to it will get removed if the file is opened in a newer version of Excel. Learn more: https://go.microsoft.com/fwlink/?linkid=870924
Comment:
    I grouped this under "cash" because even though your money market fund is part of your investment brokerage, it functions more like cash. With 2-3 days advance planning, you can move funds from this account into other accounts to pay off credit card balances, make a mortgage payment, etc.
MMMFs are usually better than high-yield savings accounts offered through banks.</t>
      </text>
    </comment>
    <comment ref="H16" authorId="2" shapeId="0" xr:uid="{D7468611-2A58-46E1-B5C0-4EAA89C6FEEB}">
      <text>
        <t xml:space="preserve">[Threaded comment]
Your version of Excel allows you to read this threaded comment; however, any edits to it will get removed if the file is opened in a newer version of Excel. Learn more: https://go.microsoft.com/fwlink/?linkid=870924
Comment:
    This number should be at least 6 months of living expenses if you have a regular job. If you are a gig worker with unsteady income, it needs to be higher. My rule of thumb is 2x the length of time you have ever been without work, or 12 months, whichever is greater. </t>
      </text>
    </comment>
    <comment ref="P16" authorId="3" shapeId="0" xr:uid="{D8480D4F-0D47-45F2-A26A-10527877E747}">
      <text>
        <t>[Threaded comment]
Your version of Excel allows you to read this threaded comment; however, any edits to it will get removed if the file is opened in a newer version of Excel. Learn more: https://go.microsoft.com/fwlink/?linkid=870924
Comment:
    If you are managing your finances properly, this number should be zero, meaning you pay off your credit card balance in full every month. If you have credit card debt, which carries high interest rates, your focus should be on paying down credit card debt as quickly as possible.
Don't ever use buy now pay later services. You should never borrow money for short-term consumption (unless you are desperate, e.g. you must borrow to provide food for your family.)</t>
      </text>
    </comment>
    <comment ref="H18" authorId="4" shapeId="0" xr:uid="{3856F05F-04F2-4FC7-A199-473102D6E88D}">
      <text>
        <t>[Threaded comment]
Your version of Excel allows you to read this threaded comment; however, any edits to it will get removed if the file is opened in a newer version of Excel. Learn more: https://go.microsoft.com/fwlink/?linkid=870924
Comment:
    Record real estate at the price you bought it for, unless you have an updated appraisal or high confidence that the market value has changed (usually it will have gone up).</t>
      </text>
    </comment>
    <comment ref="P18" authorId="5" shapeId="0" xr:uid="{C5D96AEC-C24A-4F3E-8D2C-782FE0DE4BAC}">
      <text>
        <t>[Threaded comment]
Your version of Excel allows you to read this threaded comment; however, any edits to it will get removed if the file is opened in a newer version of Excel. Learn more: https://go.microsoft.com/fwlink/?linkid=870924
Comment:
    Notice that where possible, I have matched a liability to a corresponding asset. E.g., home vs mortgage for that home, cash against short-term debt. In this example the HELOC is attached to the personal home.</t>
      </text>
    </comment>
    <comment ref="H25" authorId="6" shapeId="0" xr:uid="{5EAB72CA-DE77-4968-848F-B57ACCFAFC41}">
      <text>
        <t>[Threaded comment]
Your version of Excel allows you to read this threaded comment; however, any edits to it will get removed if the file is opened in a newer version of Excel. Learn more: https://go.microsoft.com/fwlink/?linkid=870924
Comment:
    Vehicles depreciate rapidly, so these should be listed at the current market value (to the extent you know what it is) or the insured value.</t>
      </text>
    </comment>
    <comment ref="P31" authorId="7" shapeId="0" xr:uid="{8E6917EE-84CE-4BAC-AEA8-8926B46FC654}">
      <text>
        <t>[Threaded comment]
Your version of Excel allows you to read this threaded comment; however, any edits to it will get removed if the file is opened in a newer version of Excel. Learn more: https://go.microsoft.com/fwlink/?linkid=870924
Comment:
    The purpose of long-term debt is to make an investment--e.g., something that produces more cash flows over time than it costs up-front. If borrowing money for an education significantly raises your long-term earning potential, taking on debt to fund the education is wise. If the education doesn't significantly increase long-term earning power, the investment isn't wise from a financial perspective.</t>
      </text>
    </comment>
    <comment ref="H34" authorId="8" shapeId="0" xr:uid="{459E5D83-C192-4C62-8508-5976AD5943CD}">
      <text>
        <t>[Threaded comment]
Your version of Excel allows you to read this threaded comment; however, any edits to it will get removed if the file is opened in a newer version of Excel. Learn more: https://go.microsoft.com/fwlink/?linkid=870924
Comment:
    If I have multiple IRAs and brokerage accounts, I prefer to include the company name and record them as separate line items. E.g., Vanguard Roth IRA, Schwab Roth IRA, Fidelity IRA.
You can always roll over 401(k)s, IRAs and Roth IRAs for consolidation purposes without penalty.</t>
      </text>
    </comment>
    <comment ref="P36" authorId="9" shapeId="0" xr:uid="{529FD557-3E28-40B9-9CC0-936E970F0EC8}">
      <text>
        <t>[Threaded comment]
Your version of Excel allows you to read this threaded comment; however, any edits to it will get removed if the file is opened in a newer version of Excel. Learn more: https://go.microsoft.com/fwlink/?linkid=870924
Comment:
    Ideally, this number is zero. Persons should usually only take on loans to buy expensive assets (e.g. homes) or to fund a valuable education. It's rare that you would want to take on personal debt for any other purpose.</t>
      </text>
    </comment>
    <comment ref="H45" authorId="10" shapeId="0" xr:uid="{66266DEA-EA78-43F0-AF54-32A04269C5D3}">
      <text>
        <t>[Threaded comment]
Your version of Excel allows you to read this threaded comment; however, any edits to it will get removed if the file is opened in a newer version of Excel. Learn more: https://go.microsoft.com/fwlink/?linkid=870924
Comment:
    Some insurance policies have a cash value or withdrawal value. This is the amount you want to record, not the award amount if you die.</t>
      </text>
    </comment>
    <comment ref="H49" authorId="11" shapeId="0" xr:uid="{1562BD24-D782-4A9F-B84D-6624A8414A6A}">
      <text>
        <t>[Threaded comment]
Your version of Excel allows you to read this threaded comment; however, any edits to it will get removed if the file is opened in a newer version of Excel. Learn more: https://go.microsoft.com/fwlink/?linkid=870924
Comment:
    These should be listed at the price you paid for them, unless you have *evidence* that the value has changed (e.g. appraisal, new fundraising round, etc.)
Round numbers are usually an indicator that the amount is the original value or an estimate, and that an exact current value isn't available.</t>
      </text>
    </comment>
    <comment ref="H56" authorId="12" shapeId="0" xr:uid="{466F5B96-A309-45D8-8A2A-1A5B2D1AB9BF}">
      <text>
        <t>[Threaded comment]
Your version of Excel allows you to read this threaded comment; however, any edits to it will get removed if the file is opened in a newer version of Excel. Learn more: https://go.microsoft.com/fwlink/?linkid=870924
Comment:
    Use your best guess of the current market value (what you could get if you sold these things) or the insured value.</t>
      </text>
    </comment>
  </commentList>
</comments>
</file>

<file path=xl/sharedStrings.xml><?xml version="1.0" encoding="utf-8"?>
<sst xmlns="http://schemas.openxmlformats.org/spreadsheetml/2006/main" count="146" uniqueCount="134">
  <si>
    <t>Credit card #1</t>
  </si>
  <si>
    <t>Credit card #2</t>
  </si>
  <si>
    <t>Credit card #3</t>
  </si>
  <si>
    <t>Notes</t>
  </si>
  <si>
    <t>Assets</t>
  </si>
  <si>
    <t>Liabilities</t>
  </si>
  <si>
    <t>Cash</t>
  </si>
  <si>
    <t>Real estate</t>
  </si>
  <si>
    <t>Roth IRA</t>
  </si>
  <si>
    <t>Total investments</t>
  </si>
  <si>
    <t>Total Assets</t>
  </si>
  <si>
    <t>Student loan #1</t>
  </si>
  <si>
    <t>Student loan #2</t>
  </si>
  <si>
    <t>Total student loans</t>
  </si>
  <si>
    <t>Total Liabilities</t>
  </si>
  <si>
    <t>Investments</t>
  </si>
  <si>
    <t>Bank accounts</t>
  </si>
  <si>
    <t>Physical cash</t>
  </si>
  <si>
    <t>Money market accounts</t>
  </si>
  <si>
    <t>Pensions</t>
  </si>
  <si>
    <t>Investment property #1</t>
  </si>
  <si>
    <t>Total cash and cash-equivalents</t>
  </si>
  <si>
    <t>Total short-term debts</t>
  </si>
  <si>
    <t>Personal home</t>
  </si>
  <si>
    <t>Mortgage debt</t>
  </si>
  <si>
    <t>Personal home mortgage</t>
  </si>
  <si>
    <t>Investment property #1 mortgage</t>
  </si>
  <si>
    <t>Investment property #2</t>
  </si>
  <si>
    <t>Investment property #2 mortgage</t>
  </si>
  <si>
    <t>Total real estate</t>
  </si>
  <si>
    <t>Other personal loan #2</t>
  </si>
  <si>
    <t>Other personal loan #1</t>
  </si>
  <si>
    <t>Total other debt</t>
  </si>
  <si>
    <t>Other assets</t>
  </si>
  <si>
    <t>Vehicles</t>
  </si>
  <si>
    <t>Total vehicles</t>
  </si>
  <si>
    <t>Car #3</t>
  </si>
  <si>
    <t>Vehicle debt</t>
  </si>
  <si>
    <t>Auto loan #3</t>
  </si>
  <si>
    <t>Total vehicle debt</t>
  </si>
  <si>
    <t>Total long-term debts</t>
  </si>
  <si>
    <t>Total mortgage debt</t>
  </si>
  <si>
    <t>Total tax-advantaged accounts</t>
  </si>
  <si>
    <t>Total standard investment accounts</t>
  </si>
  <si>
    <t>Total private investments</t>
  </si>
  <si>
    <t>Jewelry (watches, etc.)</t>
  </si>
  <si>
    <t>Collectibles</t>
  </si>
  <si>
    <t>Total other assets</t>
  </si>
  <si>
    <t>Toyota Camry</t>
  </si>
  <si>
    <t>Minivan</t>
  </si>
  <si>
    <t>Toyota Camry loan</t>
  </si>
  <si>
    <t>Home equity line of credit (HELOC)</t>
  </si>
  <si>
    <t>Educational debt</t>
  </si>
  <si>
    <t>Personal debt</t>
  </si>
  <si>
    <t>Other sellable assets (guitar, etc.)</t>
  </si>
  <si>
    <t>Annuity or other policy</t>
  </si>
  <si>
    <t>Total insurance policies</t>
  </si>
  <si>
    <t>Pension</t>
  </si>
  <si>
    <t>Credit Cards</t>
  </si>
  <si>
    <t>Buy now, pay later</t>
  </si>
  <si>
    <t>BNPL #1</t>
  </si>
  <si>
    <t>BNPL #2</t>
  </si>
  <si>
    <t>Total credit cards</t>
  </si>
  <si>
    <t>Total BNPL</t>
  </si>
  <si>
    <t>Bank #1 Checking</t>
  </si>
  <si>
    <t>Bank #1 Savings</t>
  </si>
  <si>
    <t>Bank #2 Checking</t>
  </si>
  <si>
    <t>Bank #2 Savings</t>
  </si>
  <si>
    <t>Venmo/PayPal</t>
  </si>
  <si>
    <t>Short-term debt</t>
  </si>
  <si>
    <t>Long-term debt</t>
  </si>
  <si>
    <t>Net Worth</t>
  </si>
  <si>
    <t>Brokerage Money Market Mutual Fund</t>
  </si>
  <si>
    <t>(1)</t>
  </si>
  <si>
    <t>(2)</t>
  </si>
  <si>
    <t>IRA</t>
  </si>
  <si>
    <t>Job #1 401(k) or Roth 401(k)</t>
  </si>
  <si>
    <t>Job #2 401(k) or Roth 401(k)</t>
  </si>
  <si>
    <t>Brokerage #1</t>
  </si>
  <si>
    <t>Brokerage #2</t>
  </si>
  <si>
    <t>Health Savings Account</t>
  </si>
  <si>
    <t>Deal #2 - Bethany's startup</t>
  </si>
  <si>
    <t>Deal #1 - Antone's food truck</t>
  </si>
  <si>
    <t>Deal #3 - Cassie's apartment deal</t>
  </si>
  <si>
    <t>Minivan loan (paid off)</t>
  </si>
  <si>
    <t>Cash and cash-equivalents</t>
  </si>
  <si>
    <t>(6)</t>
  </si>
  <si>
    <t>(7)</t>
  </si>
  <si>
    <t>(8)</t>
  </si>
  <si>
    <t>(3)</t>
  </si>
  <si>
    <t>Tax-advantaged accounts</t>
  </si>
  <si>
    <t>Standard investment accounts</t>
  </si>
  <si>
    <t>Insurance policies</t>
  </si>
  <si>
    <t>Private investments</t>
  </si>
  <si>
    <t>(4)</t>
  </si>
  <si>
    <t>(5)</t>
  </si>
  <si>
    <t>Life insurance policy</t>
  </si>
  <si>
    <t>(9)</t>
  </si>
  <si>
    <t>(10)</t>
  </si>
  <si>
    <t>(11)</t>
  </si>
  <si>
    <t>(13)</t>
  </si>
  <si>
    <t>(12)</t>
  </si>
  <si>
    <t>Modify the categories or add line items if you need to (e.g., if you have 5 credit cards, add two more lines for credit cards.) Just make sure the sums for "total assets" and "total liabilities" are correct.</t>
  </si>
  <si>
    <t>Little purple flag is a comment from me. Hover your mouse over it to read. If you find the comments visually distracting, feel free to delete them.</t>
  </si>
  <si>
    <t>PERSONAL BALANCE SHEET</t>
  </si>
  <si>
    <t>Author: Akash Kanojia</t>
  </si>
  <si>
    <t>https://www.akashkanojia.com/</t>
  </si>
  <si>
    <t>Blue Sky Advisors, LLC</t>
  </si>
  <si>
    <t>References</t>
  </si>
  <si>
    <t>v1.0</t>
  </si>
  <si>
    <t>Instructions</t>
  </si>
  <si>
    <t>Copyright © 2024 Blue Sky Advisors, LLC. All rights reserved.</t>
  </si>
  <si>
    <t>Akash Kanojia is a member of the faculty at New York University's School of Law and the University of Texas' McCombs School of Business. This Document is for educational purposes only, and does not constitute legal, tax, investment, financial, or similar advice. Blue Sky Advisors, LLC and its partner(s) and/or affiliate(s) are not licensed investment advisers and do not provide legal services.</t>
  </si>
  <si>
    <t>https://www.youtube.com/@AkashKanojia-vc8hn</t>
  </si>
  <si>
    <t>https://x.com/akashmkanojia</t>
  </si>
  <si>
    <t>https://www.linkedin.com/in/akashkanojia/</t>
  </si>
  <si>
    <t>Social</t>
  </si>
  <si>
    <t>SIGN UP FOR MORE FINANCE GUIDES, TEMPLATES, AND EDUCATIONAL MATERIALS</t>
  </si>
  <si>
    <t>Your name:</t>
  </si>
  <si>
    <t>Changelog</t>
  </si>
  <si>
    <t>Concepts</t>
  </si>
  <si>
    <t>DD-MM-YYYY</t>
  </si>
  <si>
    <t>Initial version</t>
  </si>
  <si>
    <t>A balance sheet is a snapshot of what you OWN (assets) and OWE (liabilities) at a specific point in time.</t>
  </si>
  <si>
    <t>Has 3 parts: Assets, Liabilities, and Net Worth (or Equity)</t>
  </si>
  <si>
    <t>Information</t>
  </si>
  <si>
    <t>This balance sheet is for one person (or a married couple that owns assets jointly). A business owned by you should have its own, separate balance sheet.</t>
  </si>
  <si>
    <t>Create a copy of the Balance Sheet tab each time you update it, with a new date. So you might have one for Dec 2023, Dec 2024, Dec 2025, etc., so you can see how it has changed over time.</t>
  </si>
  <si>
    <t>Assets = Liabilities + Net Worth. If you take your assets and subtract liabilities, what's left over is your net worth.</t>
  </si>
  <si>
    <t>Assets are in blue, liabilities in orange, and net worth in green.</t>
  </si>
  <si>
    <t>Try to pull the numbers for everything on the same day, or at least close together. Balance sheet is a snapshot of a specific point in time.</t>
  </si>
  <si>
    <t>The "notes" column is for you. You can use it to track interest rates on your debt, a reminder to do something, an explanation of what an asset is, etc.</t>
  </si>
  <si>
    <t>Video guide:</t>
  </si>
  <si>
    <t>https://youtu.be/zay2VyGollk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</si>
</sst>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1"/>
      <color theme="1"/>
      <name val="Noto Sans"/>
    </font>
    <font>
      <b/>
      <sz val="24"/>
      <color theme="1"/>
      <name val="Noto Sans"/>
    </font>
    <font>
      <b/>
      <sz val="11"/>
      <color theme="1"/>
      <name val="Noto Sans"/>
    </font>
    <font>
      <sz val="8"/>
      <color theme="1"/>
      <name val="Noto Sans"/>
    </font>
    <font>
      <u/>
      <sz val="11"/>
      <color theme="10"/>
      <name val="Calibri"/>
      <family val="2"/>
      <scheme val="minor"/>
    </font>
    <font>
      <b/>
      <sz val="11"/>
      <color theme="0"/>
      <name val="Noto Sans"/>
    </font>
    <font>
      <u/>
      <sz val="11"/>
      <color theme="10"/>
      <name val="Noto Sans"/>
    </font>
    <font>
      <b/>
      <sz val="24"/>
      <color theme="0"/>
      <name val="Noto Sans"/>
    </font>
    <font>
      <u/>
      <sz val="11"/>
      <color theme="1"/>
      <name val="Noto Sans"/>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499984740745262"/>
        <bgColor indexed="64"/>
      </patternFill>
    </fill>
    <fill>
      <patternFill patternType="solid">
        <fgColor rgb="FFFFC000"/>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51">
    <xf numFmtId="0" fontId="0" fillId="0" borderId="0" xfId="0"/>
    <xf numFmtId="0" fontId="2" fillId="0" borderId="0" xfId="0" applyFont="1"/>
    <xf numFmtId="0" fontId="4" fillId="2" borderId="0" xfId="0" applyFont="1" applyFill="1"/>
    <xf numFmtId="0" fontId="2" fillId="2" borderId="0" xfId="0" applyFont="1" applyFill="1"/>
    <xf numFmtId="0" fontId="4" fillId="3" borderId="0" xfId="0" applyFont="1" applyFill="1"/>
    <xf numFmtId="0" fontId="2" fillId="3" borderId="0" xfId="0" applyFont="1" applyFill="1"/>
    <xf numFmtId="0" fontId="2" fillId="3" borderId="1" xfId="0" applyFont="1" applyFill="1" applyBorder="1"/>
    <xf numFmtId="0" fontId="2" fillId="2" borderId="1" xfId="0" applyFont="1" applyFill="1" applyBorder="1"/>
    <xf numFmtId="0" fontId="2" fillId="3" borderId="2" xfId="0" applyFont="1" applyFill="1" applyBorder="1"/>
    <xf numFmtId="0" fontId="2" fillId="2" borderId="2" xfId="0" applyFont="1" applyFill="1" applyBorder="1"/>
    <xf numFmtId="0" fontId="2" fillId="4" borderId="0" xfId="0" applyFont="1" applyFill="1"/>
    <xf numFmtId="0" fontId="4" fillId="4" borderId="0" xfId="0" applyFont="1" applyFill="1"/>
    <xf numFmtId="0" fontId="4" fillId="8" borderId="0" xfId="0" applyFont="1" applyFill="1"/>
    <xf numFmtId="0" fontId="2" fillId="8" borderId="0" xfId="0" applyFont="1" applyFill="1"/>
    <xf numFmtId="0" fontId="4" fillId="9" borderId="0" xfId="0" applyFont="1" applyFill="1"/>
    <xf numFmtId="0" fontId="2" fillId="9" borderId="0" xfId="0" applyFont="1" applyFill="1"/>
    <xf numFmtId="44" fontId="2" fillId="2" borderId="0" xfId="0" applyNumberFormat="1" applyFont="1" applyFill="1"/>
    <xf numFmtId="44" fontId="2" fillId="2" borderId="1" xfId="0" applyNumberFormat="1" applyFont="1" applyFill="1" applyBorder="1"/>
    <xf numFmtId="44" fontId="2" fillId="8" borderId="0" xfId="0" applyNumberFormat="1" applyFont="1" applyFill="1"/>
    <xf numFmtId="44" fontId="2" fillId="2" borderId="2" xfId="0" applyNumberFormat="1" applyFont="1" applyFill="1" applyBorder="1"/>
    <xf numFmtId="44" fontId="4" fillId="2" borderId="0" xfId="1" applyFont="1" applyFill="1"/>
    <xf numFmtId="44" fontId="2" fillId="0" borderId="0" xfId="0" applyNumberFormat="1" applyFont="1"/>
    <xf numFmtId="44" fontId="2" fillId="9" borderId="0" xfId="0" applyNumberFormat="1" applyFont="1" applyFill="1"/>
    <xf numFmtId="44" fontId="2" fillId="3" borderId="0" xfId="0" applyNumberFormat="1" applyFont="1" applyFill="1"/>
    <xf numFmtId="44" fontId="2" fillId="3" borderId="1" xfId="0" applyNumberFormat="1" applyFont="1" applyFill="1" applyBorder="1"/>
    <xf numFmtId="44" fontId="2" fillId="3" borderId="2" xfId="0" applyNumberFormat="1" applyFont="1" applyFill="1" applyBorder="1"/>
    <xf numFmtId="44" fontId="4" fillId="3" borderId="0" xfId="1" applyFont="1" applyFill="1"/>
    <xf numFmtId="44" fontId="2" fillId="4" borderId="0" xfId="0" applyNumberFormat="1" applyFont="1" applyFill="1"/>
    <xf numFmtId="44" fontId="4" fillId="4" borderId="0" xfId="1" applyFont="1" applyFill="1"/>
    <xf numFmtId="49" fontId="5" fillId="0" borderId="0" xfId="0" applyNumberFormat="1" applyFont="1" applyAlignment="1">
      <alignment horizontal="center"/>
    </xf>
    <xf numFmtId="49" fontId="5" fillId="8" borderId="0" xfId="0" applyNumberFormat="1" applyFont="1" applyFill="1" applyAlignment="1">
      <alignment horizontal="center"/>
    </xf>
    <xf numFmtId="49" fontId="5" fillId="2" borderId="0" xfId="0" applyNumberFormat="1" applyFont="1" applyFill="1" applyAlignment="1">
      <alignment horizontal="center"/>
    </xf>
    <xf numFmtId="49" fontId="5" fillId="9" borderId="0" xfId="0" applyNumberFormat="1" applyFont="1" applyFill="1" applyAlignment="1">
      <alignment horizontal="center"/>
    </xf>
    <xf numFmtId="49" fontId="5" fillId="3" borderId="0" xfId="0" applyNumberFormat="1" applyFont="1" applyFill="1" applyAlignment="1">
      <alignment horizontal="center"/>
    </xf>
    <xf numFmtId="49" fontId="5" fillId="4" borderId="0" xfId="0" applyNumberFormat="1" applyFont="1" applyFill="1" applyAlignment="1">
      <alignment horizontal="center"/>
    </xf>
    <xf numFmtId="0" fontId="2" fillId="2" borderId="0" xfId="0" applyFont="1" applyFill="1" applyAlignment="1">
      <alignment vertical="top"/>
    </xf>
    <xf numFmtId="44" fontId="2" fillId="2" borderId="0" xfId="0" applyNumberFormat="1" applyFont="1" applyFill="1" applyAlignment="1">
      <alignment vertical="top"/>
    </xf>
    <xf numFmtId="0" fontId="4" fillId="2" borderId="0" xfId="0" applyFont="1" applyFill="1" applyAlignment="1">
      <alignment vertical="top"/>
    </xf>
    <xf numFmtId="0" fontId="4" fillId="0" borderId="0" xfId="0" applyFont="1"/>
    <xf numFmtId="0" fontId="2" fillId="10" borderId="0" xfId="0" applyFont="1" applyFill="1"/>
    <xf numFmtId="0" fontId="6" fillId="0" borderId="0" xfId="2"/>
    <xf numFmtId="0" fontId="7" fillId="11" borderId="0" xfId="0" applyFont="1" applyFill="1"/>
    <xf numFmtId="0" fontId="8" fillId="0" borderId="0" xfId="2" applyFont="1"/>
    <xf numFmtId="0" fontId="5" fillId="0" borderId="0" xfId="0" applyFont="1"/>
    <xf numFmtId="0" fontId="9" fillId="11" borderId="0" xfId="0" applyFont="1" applyFill="1"/>
    <xf numFmtId="0" fontId="10" fillId="0" borderId="0" xfId="0" applyFont="1"/>
    <xf numFmtId="0" fontId="5" fillId="0" borderId="0" xfId="0" applyFont="1" applyAlignment="1">
      <alignment horizontal="left" vertical="top" wrapText="1"/>
    </xf>
    <xf numFmtId="0" fontId="6" fillId="12" borderId="0" xfId="2" applyFill="1" applyAlignment="1">
      <alignment horizontal="center"/>
    </xf>
    <xf numFmtId="0" fontId="3" fillId="7" borderId="0" xfId="0" applyFont="1" applyFill="1" applyAlignment="1">
      <alignment horizontal="center"/>
    </xf>
    <xf numFmtId="0" fontId="3" fillId="5" borderId="0" xfId="0" applyFont="1" applyFill="1" applyAlignment="1">
      <alignment horizontal="center"/>
    </xf>
    <xf numFmtId="0" fontId="3" fillId="6" borderId="0" xfId="0" applyFont="1" applyFill="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 K" id="{A4862944-E9EA-49D8-B489-41B7DBD1ECB5}" userId="25874aed6a182236"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0" dT="2024-05-27T16:20:33.09" personId="{A4862944-E9EA-49D8-B489-41B7DBD1ECB5}" id="{320EFE69-1306-4C90-9D51-FC5C9AF7EFA4}">
    <text>Ideally, you want to pay off your credit card balance in full every month. If the number is positive, you want it to only be positive because you haven't paid off the previous month's balance yet.</text>
  </threadedComment>
  <threadedComment ref="H14" dT="2024-05-27T18:38:28.46" personId="{A4862944-E9EA-49D8-B489-41B7DBD1ECB5}" id="{395A5C41-F1C0-4374-9529-AE5BBD8B55C3}">
    <text>I grouped this under "cash" because even though your money market fund is part of your investment brokerage, it functions more like cash. With 2-3 days advance planning, you can move funds from this account into other accounts to pay off credit card balances, make a mortgage payment, etc.
MMMFs are usually better than high-yield savings accounts offered through banks.</text>
  </threadedComment>
  <threadedComment ref="H16" dT="2024-05-27T16:17:02.09" personId="{A4862944-E9EA-49D8-B489-41B7DBD1ECB5}" id="{D7468611-2A58-46E1-B5C0-4EAA89C6FEEB}">
    <text xml:space="preserve">This number should be at least 6 months of living expenses if you have a regular job. If you are a gig worker with unsteady income, it needs to be higher. My rule of thumb is 2x the length of time you have ever been without work, or 12 months, whichever is greater. </text>
  </threadedComment>
  <threadedComment ref="P16" dT="2024-05-27T16:20:33.09" personId="{A4862944-E9EA-49D8-B489-41B7DBD1ECB5}" id="{D8480D4F-0D47-45F2-A26A-10527877E747}">
    <text>If you are managing your finances properly, this number should be zero, meaning you pay off your credit card balance in full every month. If you have credit card debt, which carries high interest rates, your focus should be on paying down credit card debt as quickly as possible.
Don't ever use buy now pay later services. You should never borrow money for short-term consumption (unless you are desperate, e.g. you must borrow to provide food for your family.)</text>
  </threadedComment>
  <threadedComment ref="H18" dT="2024-05-27T19:47:10.51" personId="{A4862944-E9EA-49D8-B489-41B7DBD1ECB5}" id="{3856F05F-04F2-4FC7-A199-473102D6E88D}">
    <text>Record real estate at the price you bought it for, unless you have an updated appraisal or high confidence that the market value has changed (usually it will have gone up).</text>
  </threadedComment>
  <threadedComment ref="P18" dT="2024-05-27T19:53:29.97" personId="{A4862944-E9EA-49D8-B489-41B7DBD1ECB5}" id="{C5D96AEC-C24A-4F3E-8D2C-782FE0DE4BAC}">
    <text>Notice that where possible, I have matched a liability to a corresponding asset. E.g., home vs mortgage for that home, cash against short-term debt. In this example the HELOC is attached to the personal home.</text>
  </threadedComment>
  <threadedComment ref="H25" dT="2024-05-27T18:21:15.91" personId="{A4862944-E9EA-49D8-B489-41B7DBD1ECB5}" id="{5EAB72CA-DE77-4968-848F-B57ACCFAFC41}">
    <text>Vehicles depreciate rapidly, so these should be listed at the current market value (to the extent you know what it is) or the insured value.</text>
  </threadedComment>
  <threadedComment ref="P31" dT="2024-05-27T18:33:00.80" personId="{A4862944-E9EA-49D8-B489-41B7DBD1ECB5}" id="{8E6917EE-84CE-4BAC-AEA8-8926B46FC654}">
    <text>The purpose of long-term debt is to make an investment--e.g., something that produces more cash flows over time than it costs up-front. If borrowing money for an education significantly raises your long-term earning potential, taking on debt to fund the education is wise. If the education doesn't significantly increase long-term earning power, the investment isn't wise from a financial perspective.</text>
  </threadedComment>
  <threadedComment ref="H34" dT="2024-05-27T19:51:20.47" personId="{A4862944-E9EA-49D8-B489-41B7DBD1ECB5}" id="{459E5D83-C192-4C62-8508-5976AD5943CD}">
    <text>If I have multiple IRAs and brokerage accounts, I prefer to include the company name and record them as separate line items. E.g., Vanguard Roth IRA, Schwab Roth IRA, Fidelity IRA.
You can always roll over 401(k)s, IRAs and Roth IRAs for consolidation purposes without penalty.</text>
  </threadedComment>
  <threadedComment ref="P36" dT="2024-05-27T18:34:23.48" personId="{A4862944-E9EA-49D8-B489-41B7DBD1ECB5}" id="{529FD557-3E28-40B9-9CC0-936E970F0EC8}">
    <text>Ideally, this number is zero. Persons should usually only take on loans to buy expensive assets (e.g. homes) or to fund a valuable education. It's rare that you would want to take on personal debt for any other purpose.</text>
  </threadedComment>
  <threadedComment ref="H45" dT="2024-05-27T19:52:16.97" personId="{A4862944-E9EA-49D8-B489-41B7DBD1ECB5}" id="{66266DEA-EA78-43F0-AF54-32A04269C5D3}">
    <text>Some insurance policies have a cash value or withdrawal value. This is the amount you want to record, not the award amount if you die.</text>
  </threadedComment>
  <threadedComment ref="H49" dT="2024-05-27T16:14:15.12" personId="{A4862944-E9EA-49D8-B489-41B7DBD1ECB5}" id="{1562BD24-D782-4A9F-B84D-6624A8414A6A}">
    <text>These should be listed at the price you paid for them, unless you have *evidence* that the value has changed (e.g. appraisal, new fundraising round, etc.)
Round numbers are usually an indicator that the amount is the original value or an estimate, and that an exact current value isn't available.</text>
  </threadedComment>
  <threadedComment ref="H56" dT="2024-05-27T18:24:47.14" personId="{A4862944-E9EA-49D8-B489-41B7DBD1ECB5}" id="{466F5B96-A309-45D8-8A2A-1A5B2D1AB9BF}">
    <text>Use your best guess of the current market value (what you could get if you sold these things) or the insured value.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x.com/akashmkanojia" TargetMode="External"/><Relationship Id="rId2" Type="http://schemas.openxmlformats.org/officeDocument/2006/relationships/hyperlink" Target="https://www.youtube.com/@AkashKanojia-vc8hn" TargetMode="External"/><Relationship Id="rId1" Type="http://schemas.openxmlformats.org/officeDocument/2006/relationships/hyperlink" Target="https://www.akashkanojia.com/" TargetMode="External"/><Relationship Id="rId6" Type="http://schemas.openxmlformats.org/officeDocument/2006/relationships/hyperlink" Target="https://youtu.be/zay2VyGollk" TargetMode="External"/><Relationship Id="rId5" Type="http://schemas.openxmlformats.org/officeDocument/2006/relationships/hyperlink" Target="https://www.akashkanojia.com/" TargetMode="External"/><Relationship Id="rId4" Type="http://schemas.openxmlformats.org/officeDocument/2006/relationships/hyperlink" Target="https://www.linkedin.com/in/akashkanoji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B80E-8AB0-46D1-9C27-DCB5F1AF4671}">
  <dimension ref="B2:L33"/>
  <sheetViews>
    <sheetView showGridLines="0" workbookViewId="0"/>
  </sheetViews>
  <sheetFormatPr defaultRowHeight="16.5" x14ac:dyDescent="0.3"/>
  <cols>
    <col min="1" max="1" width="2" style="1" customWidth="1"/>
    <col min="2" max="2" width="19.28515625" style="1" customWidth="1"/>
    <col min="3" max="3" width="69.140625" style="1" customWidth="1"/>
    <col min="4" max="16384" width="9.140625" style="1"/>
  </cols>
  <sheetData>
    <row r="2" spans="2:12" ht="36" customHeight="1" x14ac:dyDescent="0.6">
      <c r="B2" s="44" t="s">
        <v>104</v>
      </c>
      <c r="C2" s="41"/>
      <c r="D2" s="41"/>
      <c r="E2" s="41"/>
      <c r="F2" s="41"/>
      <c r="G2" s="44" t="str">
        <f>IF(C4=0,"",C4)</f>
        <v/>
      </c>
      <c r="H2" s="41"/>
      <c r="I2" s="41"/>
      <c r="J2" s="41"/>
      <c r="K2" s="41"/>
      <c r="L2" s="41"/>
    </row>
    <row r="3" spans="2:12" x14ac:dyDescent="0.3">
      <c r="B3" s="12" t="s">
        <v>125</v>
      </c>
      <c r="C3" s="13"/>
      <c r="D3" s="13"/>
      <c r="E3" s="13"/>
      <c r="F3" s="13"/>
      <c r="G3" s="13"/>
      <c r="H3" s="13"/>
      <c r="I3" s="13"/>
      <c r="J3" s="13"/>
      <c r="K3" s="13"/>
      <c r="L3" s="13" t="s">
        <v>109</v>
      </c>
    </row>
    <row r="4" spans="2:12" x14ac:dyDescent="0.3">
      <c r="B4" s="1" t="s">
        <v>118</v>
      </c>
      <c r="C4" s="39"/>
    </row>
    <row r="6" spans="2:12" x14ac:dyDescent="0.3">
      <c r="B6" s="12" t="s">
        <v>120</v>
      </c>
      <c r="C6" s="13"/>
      <c r="D6" s="13"/>
      <c r="E6" s="13"/>
      <c r="F6" s="13"/>
      <c r="G6" s="13"/>
      <c r="H6" s="13"/>
      <c r="I6" s="13"/>
      <c r="J6" s="13"/>
      <c r="K6" s="13"/>
      <c r="L6" s="13"/>
    </row>
    <row r="7" spans="2:12" ht="16.5" customHeight="1" x14ac:dyDescent="0.3">
      <c r="B7" s="29" t="s">
        <v>73</v>
      </c>
      <c r="C7" s="43" t="s">
        <v>123</v>
      </c>
      <c r="D7" s="43"/>
      <c r="E7" s="43"/>
      <c r="F7" s="43"/>
      <c r="G7" s="43"/>
      <c r="H7" s="43"/>
      <c r="I7" s="43"/>
      <c r="J7" s="43"/>
      <c r="K7" s="43"/>
      <c r="L7" s="43"/>
    </row>
    <row r="8" spans="2:12" ht="16.5" customHeight="1" x14ac:dyDescent="0.3">
      <c r="B8" s="29" t="s">
        <v>74</v>
      </c>
      <c r="C8" s="43" t="s">
        <v>124</v>
      </c>
      <c r="D8" s="43"/>
      <c r="E8" s="43"/>
      <c r="F8" s="43"/>
      <c r="G8" s="43"/>
      <c r="H8" s="43"/>
      <c r="I8" s="43"/>
      <c r="J8" s="43"/>
      <c r="K8" s="43"/>
      <c r="L8" s="43"/>
    </row>
    <row r="9" spans="2:12" ht="16.5" customHeight="1" x14ac:dyDescent="0.3">
      <c r="B9" s="29" t="s">
        <v>89</v>
      </c>
      <c r="C9" s="43" t="s">
        <v>128</v>
      </c>
      <c r="D9" s="43"/>
      <c r="E9" s="43"/>
      <c r="F9" s="43"/>
      <c r="G9" s="43"/>
      <c r="H9" s="43"/>
      <c r="I9" s="43"/>
      <c r="J9" s="43"/>
      <c r="K9" s="43"/>
      <c r="L9" s="43"/>
    </row>
    <row r="10" spans="2:12" x14ac:dyDescent="0.3">
      <c r="B10" s="29" t="s">
        <v>94</v>
      </c>
      <c r="C10" s="43" t="s">
        <v>129</v>
      </c>
    </row>
    <row r="12" spans="2:12" x14ac:dyDescent="0.3">
      <c r="B12" s="12" t="s">
        <v>110</v>
      </c>
      <c r="C12" s="13"/>
      <c r="D12" s="13"/>
      <c r="E12" s="13"/>
      <c r="F12" s="13"/>
      <c r="G12" s="13"/>
      <c r="H12" s="13"/>
      <c r="I12" s="13"/>
      <c r="J12" s="13"/>
      <c r="K12" s="13"/>
      <c r="L12" s="13"/>
    </row>
    <row r="13" spans="2:12" x14ac:dyDescent="0.3">
      <c r="B13" s="29" t="s">
        <v>132</v>
      </c>
      <c r="C13" s="40" t="s">
        <v>133</v>
      </c>
    </row>
    <row r="14" spans="2:12" x14ac:dyDescent="0.3">
      <c r="B14" s="29" t="s">
        <v>73</v>
      </c>
      <c r="C14" s="43" t="s">
        <v>126</v>
      </c>
      <c r="D14" s="43"/>
      <c r="E14" s="43"/>
      <c r="F14" s="43"/>
      <c r="G14" s="43"/>
      <c r="H14" s="43"/>
      <c r="I14" s="43"/>
      <c r="J14" s="43"/>
      <c r="K14" s="43"/>
      <c r="L14" s="43"/>
    </row>
    <row r="15" spans="2:12" x14ac:dyDescent="0.3">
      <c r="B15" s="29" t="s">
        <v>74</v>
      </c>
      <c r="C15" s="43" t="s">
        <v>127</v>
      </c>
      <c r="D15" s="43"/>
      <c r="E15" s="43"/>
      <c r="F15" s="43"/>
      <c r="G15" s="43"/>
      <c r="H15" s="43"/>
      <c r="I15" s="43"/>
      <c r="J15" s="43"/>
      <c r="K15" s="43"/>
      <c r="L15" s="43"/>
    </row>
    <row r="16" spans="2:12" x14ac:dyDescent="0.3">
      <c r="B16" s="29" t="s">
        <v>89</v>
      </c>
      <c r="C16" s="43" t="s">
        <v>130</v>
      </c>
      <c r="D16" s="43"/>
      <c r="E16" s="43"/>
      <c r="F16" s="43"/>
      <c r="G16" s="43"/>
      <c r="H16" s="43"/>
      <c r="I16" s="43"/>
      <c r="J16" s="43"/>
      <c r="K16" s="43"/>
      <c r="L16" s="43"/>
    </row>
    <row r="17" spans="2:12" x14ac:dyDescent="0.3">
      <c r="B17" s="29" t="s">
        <v>94</v>
      </c>
      <c r="C17" s="43" t="s">
        <v>102</v>
      </c>
    </row>
    <row r="18" spans="2:12" x14ac:dyDescent="0.3">
      <c r="B18" s="29" t="s">
        <v>95</v>
      </c>
      <c r="C18" s="43" t="s">
        <v>103</v>
      </c>
    </row>
    <row r="19" spans="2:12" x14ac:dyDescent="0.3">
      <c r="B19" s="29" t="s">
        <v>86</v>
      </c>
      <c r="C19" s="43" t="s">
        <v>131</v>
      </c>
    </row>
    <row r="21" spans="2:12" x14ac:dyDescent="0.3">
      <c r="B21" s="47" t="s">
        <v>117</v>
      </c>
      <c r="C21" s="47"/>
      <c r="D21" s="47"/>
      <c r="E21" s="47"/>
      <c r="F21" s="47"/>
      <c r="G21" s="47"/>
      <c r="H21" s="47"/>
      <c r="I21" s="47"/>
      <c r="J21" s="47"/>
      <c r="K21" s="47"/>
      <c r="L21" s="47"/>
    </row>
    <row r="23" spans="2:12" x14ac:dyDescent="0.3">
      <c r="B23" s="12" t="s">
        <v>108</v>
      </c>
      <c r="C23" s="13"/>
      <c r="D23" s="13"/>
      <c r="E23" s="13"/>
      <c r="F23" s="13"/>
      <c r="G23" s="13"/>
      <c r="H23" s="13"/>
      <c r="I23" s="13"/>
      <c r="J23" s="13"/>
      <c r="K23" s="13"/>
      <c r="L23" s="13"/>
    </row>
    <row r="24" spans="2:12" x14ac:dyDescent="0.3">
      <c r="B24" s="1" t="s">
        <v>105</v>
      </c>
      <c r="H24" s="38" t="s">
        <v>116</v>
      </c>
    </row>
    <row r="25" spans="2:12" x14ac:dyDescent="0.3">
      <c r="B25" s="1" t="s">
        <v>107</v>
      </c>
      <c r="H25" s="40" t="s">
        <v>113</v>
      </c>
    </row>
    <row r="26" spans="2:12" x14ac:dyDescent="0.3">
      <c r="B26" s="42" t="s">
        <v>106</v>
      </c>
      <c r="H26" s="40" t="s">
        <v>114</v>
      </c>
    </row>
    <row r="27" spans="2:12" x14ac:dyDescent="0.3">
      <c r="H27" s="40" t="s">
        <v>115</v>
      </c>
    </row>
    <row r="29" spans="2:12" ht="25.5" customHeight="1" x14ac:dyDescent="0.3">
      <c r="B29" s="46" t="s">
        <v>112</v>
      </c>
      <c r="C29" s="46"/>
      <c r="D29" s="46"/>
      <c r="E29" s="46"/>
      <c r="F29" s="46"/>
      <c r="G29" s="46"/>
      <c r="H29" s="46"/>
      <c r="I29" s="46"/>
      <c r="J29" s="46"/>
      <c r="K29" s="46"/>
      <c r="L29" s="46"/>
    </row>
    <row r="30" spans="2:12" x14ac:dyDescent="0.3">
      <c r="B30" s="43" t="s">
        <v>111</v>
      </c>
      <c r="C30" s="43"/>
      <c r="D30" s="43"/>
      <c r="E30" s="43"/>
      <c r="F30" s="43"/>
      <c r="G30" s="43"/>
      <c r="H30" s="43"/>
      <c r="I30" s="43"/>
      <c r="J30" s="43"/>
      <c r="K30" s="43"/>
      <c r="L30" s="43"/>
    </row>
    <row r="32" spans="2:12" x14ac:dyDescent="0.3">
      <c r="B32" s="12" t="s">
        <v>119</v>
      </c>
      <c r="C32" s="13"/>
      <c r="D32" s="13"/>
      <c r="E32" s="13"/>
      <c r="F32" s="13"/>
      <c r="G32" s="13"/>
      <c r="H32" s="13"/>
      <c r="I32" s="13"/>
      <c r="J32" s="13"/>
      <c r="K32" s="13"/>
      <c r="L32" s="13"/>
    </row>
    <row r="33" spans="2:8" x14ac:dyDescent="0.3">
      <c r="B33" s="1" t="s">
        <v>109</v>
      </c>
      <c r="H33" s="1" t="s">
        <v>122</v>
      </c>
    </row>
  </sheetData>
  <mergeCells count="2">
    <mergeCell ref="B29:L29"/>
    <mergeCell ref="B21:L21"/>
  </mergeCells>
  <hyperlinks>
    <hyperlink ref="B26" r:id="rId1" xr:uid="{F3EFC25A-8FD7-41CC-9CE4-E530AFB842B6}"/>
    <hyperlink ref="H25" r:id="rId2" xr:uid="{F80C1086-E7C2-4AAC-8758-6D29FADFA600}"/>
    <hyperlink ref="H26" r:id="rId3" xr:uid="{D18E0A18-01B0-481D-8F62-80BD3FCD9D76}"/>
    <hyperlink ref="H27" r:id="rId4" xr:uid="{8EC90CB4-F71B-4FFC-AF37-CD9C13A5D555}"/>
    <hyperlink ref="B21:L21" r:id="rId5" display="SIGN UP FOR MORE FINANCE GUIDES, TEMPLATES, AND EDUCATIONAL MATERIALS" xr:uid="{C2440A65-224F-4C7B-9A4D-E793D97DD1E2}"/>
    <hyperlink ref="C13" r:id="rId6" xr:uid="{0E637DAE-D0D0-42B9-90C3-9B5B247C75F3}"/>
  </hyperlinks>
  <pageMargins left="0.7" right="0.7" top="0.75" bottom="0.75" header="0.3" footer="0.3"/>
  <ignoredErrors>
    <ignoredError sqref="B14:B19 B7:B1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8A15-1F22-4AC3-9039-5ABC774B0237}">
  <dimension ref="B2:R63"/>
  <sheetViews>
    <sheetView showGridLines="0" tabSelected="1" topLeftCell="B1" zoomScaleNormal="100" workbookViewId="0">
      <selection activeCell="B1" sqref="B1"/>
    </sheetView>
  </sheetViews>
  <sheetFormatPr defaultRowHeight="16.5" x14ac:dyDescent="0.3"/>
  <cols>
    <col min="1" max="1" width="2.28515625" style="1" customWidth="1"/>
    <col min="2" max="4" width="2.5703125" style="1" customWidth="1"/>
    <col min="5" max="5" width="39.42578125" style="1" customWidth="1"/>
    <col min="6" max="6" width="1.5703125" style="1" customWidth="1"/>
    <col min="7" max="7" width="19.140625" style="21" customWidth="1"/>
    <col min="8" max="8" width="9.140625" style="29"/>
    <col min="9" max="9" width="2.28515625" style="1" customWidth="1"/>
    <col min="10" max="12" width="2.7109375" style="1" customWidth="1"/>
    <col min="13" max="13" width="39.42578125" style="1" customWidth="1"/>
    <col min="14" max="14" width="1.5703125" style="1" customWidth="1"/>
    <col min="15" max="15" width="19.140625" style="21" customWidth="1"/>
    <col min="16" max="16" width="9.140625" style="29"/>
    <col min="17" max="17" width="2.5703125" style="1" customWidth="1"/>
    <col min="18" max="18" width="82.28515625" style="1" customWidth="1"/>
    <col min="19" max="16384" width="9.140625" style="1"/>
  </cols>
  <sheetData>
    <row r="2" spans="2:18" x14ac:dyDescent="0.3">
      <c r="E2" s="38" t="str">
        <f>IF(Instructions!C4=0,"",Instructions!C4)</f>
        <v/>
      </c>
      <c r="G2" s="39" t="s">
        <v>121</v>
      </c>
    </row>
    <row r="3" spans="2:18" x14ac:dyDescent="0.3">
      <c r="R3" s="45" t="s">
        <v>3</v>
      </c>
    </row>
    <row r="4" spans="2:18" ht="34.5" x14ac:dyDescent="0.6">
      <c r="B4" s="49" t="s">
        <v>4</v>
      </c>
      <c r="C4" s="49"/>
      <c r="D4" s="49"/>
      <c r="E4" s="49"/>
      <c r="F4" s="49"/>
      <c r="G4" s="49"/>
      <c r="H4" s="49"/>
      <c r="J4" s="50" t="s">
        <v>5</v>
      </c>
      <c r="K4" s="50"/>
      <c r="L4" s="50"/>
      <c r="M4" s="50"/>
      <c r="N4" s="50"/>
      <c r="O4" s="50"/>
      <c r="P4" s="50"/>
    </row>
    <row r="5" spans="2:18" x14ac:dyDescent="0.3">
      <c r="B5" s="12"/>
      <c r="C5" s="12" t="s">
        <v>85</v>
      </c>
      <c r="D5" s="12"/>
      <c r="E5" s="13"/>
      <c r="F5" s="13"/>
      <c r="G5" s="18"/>
      <c r="H5" s="30"/>
      <c r="J5" s="14"/>
      <c r="K5" s="14" t="s">
        <v>69</v>
      </c>
      <c r="L5" s="14"/>
      <c r="M5" s="15"/>
      <c r="N5" s="15"/>
      <c r="O5" s="22"/>
      <c r="P5" s="32"/>
    </row>
    <row r="6" spans="2:18" x14ac:dyDescent="0.3">
      <c r="B6" s="2"/>
      <c r="C6" s="2"/>
      <c r="D6" s="2" t="s">
        <v>6</v>
      </c>
      <c r="E6" s="3"/>
      <c r="F6" s="3"/>
      <c r="G6" s="16"/>
      <c r="H6" s="31"/>
      <c r="J6" s="4"/>
      <c r="K6" s="4"/>
      <c r="L6" s="4" t="s">
        <v>58</v>
      </c>
      <c r="M6" s="5"/>
      <c r="N6" s="5"/>
      <c r="O6" s="23"/>
      <c r="P6" s="33"/>
    </row>
    <row r="7" spans="2:18" x14ac:dyDescent="0.3">
      <c r="B7" s="2"/>
      <c r="C7" s="2"/>
      <c r="D7" s="2"/>
      <c r="E7" s="3" t="s">
        <v>17</v>
      </c>
      <c r="F7" s="3"/>
      <c r="G7" s="16">
        <v>100</v>
      </c>
      <c r="H7" s="31"/>
      <c r="J7" s="4"/>
      <c r="K7" s="4"/>
      <c r="L7" s="4"/>
      <c r="M7" s="5" t="s">
        <v>0</v>
      </c>
      <c r="N7" s="5"/>
      <c r="O7" s="23">
        <v>2777.12</v>
      </c>
      <c r="P7" s="33"/>
    </row>
    <row r="8" spans="2:18" x14ac:dyDescent="0.3">
      <c r="B8" s="2"/>
      <c r="C8" s="2"/>
      <c r="D8" s="2" t="s">
        <v>16</v>
      </c>
      <c r="E8" s="3"/>
      <c r="F8" s="3"/>
      <c r="G8" s="16"/>
      <c r="H8" s="31"/>
      <c r="J8" s="4"/>
      <c r="K8" s="4"/>
      <c r="L8" s="4"/>
      <c r="M8" s="5" t="s">
        <v>1</v>
      </c>
      <c r="N8" s="5"/>
      <c r="O8" s="23">
        <v>25000.44</v>
      </c>
      <c r="P8" s="33"/>
    </row>
    <row r="9" spans="2:18" x14ac:dyDescent="0.3">
      <c r="B9" s="3"/>
      <c r="C9" s="3"/>
      <c r="D9" s="3"/>
      <c r="E9" s="3" t="s">
        <v>64</v>
      </c>
      <c r="F9" s="3"/>
      <c r="G9" s="16">
        <v>6694.22</v>
      </c>
      <c r="H9" s="31"/>
      <c r="J9" s="5"/>
      <c r="K9" s="5"/>
      <c r="L9" s="5"/>
      <c r="M9" s="8" t="s">
        <v>2</v>
      </c>
      <c r="N9" s="8"/>
      <c r="O9" s="25">
        <v>4400.43</v>
      </c>
      <c r="P9" s="33"/>
    </row>
    <row r="10" spans="2:18" x14ac:dyDescent="0.3">
      <c r="B10" s="3"/>
      <c r="C10" s="3"/>
      <c r="D10" s="3"/>
      <c r="E10" s="3" t="s">
        <v>65</v>
      </c>
      <c r="F10" s="3"/>
      <c r="G10" s="16">
        <v>2000</v>
      </c>
      <c r="H10" s="31"/>
      <c r="J10" s="5"/>
      <c r="K10" s="5"/>
      <c r="L10" s="4"/>
      <c r="M10" s="5" t="s">
        <v>62</v>
      </c>
      <c r="N10" s="5"/>
      <c r="O10" s="23">
        <f>SUM(O7:O9)</f>
        <v>32177.989999999998</v>
      </c>
      <c r="P10" s="33" t="s">
        <v>97</v>
      </c>
    </row>
    <row r="11" spans="2:18" x14ac:dyDescent="0.3">
      <c r="B11" s="3"/>
      <c r="C11" s="3"/>
      <c r="D11" s="3"/>
      <c r="E11" s="3" t="s">
        <v>66</v>
      </c>
      <c r="F11" s="3"/>
      <c r="G11" s="16"/>
      <c r="H11" s="31"/>
      <c r="J11" s="5"/>
      <c r="K11" s="5"/>
      <c r="L11" s="4"/>
      <c r="M11" s="5"/>
      <c r="N11" s="5"/>
      <c r="O11" s="23"/>
      <c r="P11" s="33"/>
    </row>
    <row r="12" spans="2:18" x14ac:dyDescent="0.3">
      <c r="B12" s="3"/>
      <c r="C12" s="3"/>
      <c r="D12" s="3"/>
      <c r="E12" s="3" t="s">
        <v>67</v>
      </c>
      <c r="F12" s="3"/>
      <c r="G12" s="16"/>
      <c r="H12" s="31"/>
      <c r="J12" s="5"/>
      <c r="K12" s="5"/>
      <c r="L12" s="4" t="s">
        <v>59</v>
      </c>
      <c r="M12" s="5"/>
      <c r="N12" s="5"/>
      <c r="O12" s="23"/>
      <c r="P12" s="33"/>
    </row>
    <row r="13" spans="2:18" x14ac:dyDescent="0.3">
      <c r="B13" s="3"/>
      <c r="C13" s="3"/>
      <c r="D13" s="3"/>
      <c r="E13" s="3" t="s">
        <v>68</v>
      </c>
      <c r="F13" s="3"/>
      <c r="G13" s="16"/>
      <c r="H13" s="31"/>
      <c r="J13" s="5"/>
      <c r="K13" s="5"/>
      <c r="L13" s="5"/>
      <c r="M13" s="5" t="s">
        <v>60</v>
      </c>
      <c r="N13" s="5"/>
      <c r="O13" s="23"/>
      <c r="P13" s="33"/>
    </row>
    <row r="14" spans="2:18" x14ac:dyDescent="0.3">
      <c r="B14" s="3"/>
      <c r="C14" s="3"/>
      <c r="D14" s="2" t="s">
        <v>18</v>
      </c>
      <c r="E14" s="3"/>
      <c r="F14" s="3"/>
      <c r="G14" s="16"/>
      <c r="H14" s="31" t="s">
        <v>73</v>
      </c>
      <c r="J14" s="5"/>
      <c r="K14" s="5"/>
      <c r="L14" s="5"/>
      <c r="M14" s="8" t="s">
        <v>61</v>
      </c>
      <c r="N14" s="8"/>
      <c r="O14" s="25"/>
      <c r="P14" s="33"/>
    </row>
    <row r="15" spans="2:18" ht="17.25" thickBot="1" x14ac:dyDescent="0.35">
      <c r="B15" s="3"/>
      <c r="C15" s="7"/>
      <c r="D15" s="7"/>
      <c r="E15" s="7" t="s">
        <v>72</v>
      </c>
      <c r="F15" s="7"/>
      <c r="G15" s="17">
        <v>21545.27</v>
      </c>
      <c r="H15" s="31"/>
      <c r="J15" s="5"/>
      <c r="K15" s="6"/>
      <c r="L15" s="6"/>
      <c r="M15" s="6" t="s">
        <v>63</v>
      </c>
      <c r="N15" s="6"/>
      <c r="O15" s="24">
        <f>SUM(O13:O14)</f>
        <v>0</v>
      </c>
      <c r="P15" s="33"/>
    </row>
    <row r="16" spans="2:18" x14ac:dyDescent="0.3">
      <c r="B16" s="3"/>
      <c r="C16" s="2" t="s">
        <v>21</v>
      </c>
      <c r="D16" s="3"/>
      <c r="E16" s="3"/>
      <c r="F16" s="3"/>
      <c r="G16" s="16">
        <f>SUM(G6:G15)</f>
        <v>30339.49</v>
      </c>
      <c r="H16" s="31" t="s">
        <v>74</v>
      </c>
      <c r="J16" s="5"/>
      <c r="K16" s="4" t="s">
        <v>22</v>
      </c>
      <c r="L16" s="5"/>
      <c r="M16" s="5"/>
      <c r="N16" s="5"/>
      <c r="O16" s="23">
        <f>SUM(O15,O10)</f>
        <v>32177.989999999998</v>
      </c>
      <c r="P16" s="33" t="s">
        <v>98</v>
      </c>
    </row>
    <row r="17" spans="2:16" x14ac:dyDescent="0.3">
      <c r="B17" s="3"/>
      <c r="C17" s="2"/>
      <c r="D17" s="3"/>
      <c r="E17" s="3"/>
      <c r="F17" s="3"/>
      <c r="G17" s="16"/>
      <c r="H17" s="31"/>
      <c r="J17" s="5"/>
      <c r="K17" s="5"/>
      <c r="L17" s="5"/>
      <c r="M17" s="5"/>
      <c r="N17" s="5"/>
      <c r="O17" s="23"/>
      <c r="P17" s="33"/>
    </row>
    <row r="18" spans="2:16" x14ac:dyDescent="0.3">
      <c r="B18" s="13"/>
      <c r="C18" s="12" t="s">
        <v>7</v>
      </c>
      <c r="D18" s="13"/>
      <c r="E18" s="13"/>
      <c r="F18" s="13"/>
      <c r="G18" s="18"/>
      <c r="H18" s="30" t="s">
        <v>89</v>
      </c>
      <c r="J18" s="15"/>
      <c r="K18" s="14" t="s">
        <v>24</v>
      </c>
      <c r="L18" s="15"/>
      <c r="M18" s="15"/>
      <c r="N18" s="15"/>
      <c r="O18" s="22"/>
      <c r="P18" s="32" t="s">
        <v>99</v>
      </c>
    </row>
    <row r="19" spans="2:16" x14ac:dyDescent="0.3">
      <c r="B19" s="3"/>
      <c r="C19" s="2"/>
      <c r="D19" s="3"/>
      <c r="E19" s="3" t="s">
        <v>23</v>
      </c>
      <c r="F19" s="3"/>
      <c r="G19" s="16">
        <v>500000</v>
      </c>
      <c r="H19" s="31"/>
      <c r="J19" s="5"/>
      <c r="K19" s="5"/>
      <c r="L19" s="4"/>
      <c r="M19" s="5" t="s">
        <v>25</v>
      </c>
      <c r="N19" s="5"/>
      <c r="O19" s="23">
        <v>355655.82</v>
      </c>
      <c r="P19" s="33"/>
    </row>
    <row r="20" spans="2:16" x14ac:dyDescent="0.3">
      <c r="B20" s="3"/>
      <c r="C20" s="2"/>
      <c r="D20" s="3"/>
      <c r="E20" s="3"/>
      <c r="F20" s="3"/>
      <c r="G20" s="16"/>
      <c r="H20" s="31"/>
      <c r="J20" s="5"/>
      <c r="K20" s="5"/>
      <c r="L20" s="4"/>
      <c r="M20" s="5" t="s">
        <v>51</v>
      </c>
      <c r="N20" s="5"/>
      <c r="O20" s="23">
        <v>14000</v>
      </c>
      <c r="P20" s="33"/>
    </row>
    <row r="21" spans="2:16" x14ac:dyDescent="0.3">
      <c r="B21" s="3"/>
      <c r="C21" s="2"/>
      <c r="D21" s="3"/>
      <c r="E21" s="3" t="s">
        <v>20</v>
      </c>
      <c r="F21" s="3"/>
      <c r="G21" s="16">
        <v>280000</v>
      </c>
      <c r="H21" s="31"/>
      <c r="J21" s="5"/>
      <c r="K21" s="5"/>
      <c r="L21" s="5"/>
      <c r="M21" s="5" t="s">
        <v>26</v>
      </c>
      <c r="N21" s="5"/>
      <c r="O21" s="23">
        <v>132899.13</v>
      </c>
      <c r="P21" s="33"/>
    </row>
    <row r="22" spans="2:16" ht="17.25" thickBot="1" x14ac:dyDescent="0.35">
      <c r="B22" s="3"/>
      <c r="C22" s="7"/>
      <c r="D22" s="7"/>
      <c r="E22" s="7" t="s">
        <v>27</v>
      </c>
      <c r="F22" s="7"/>
      <c r="G22" s="17"/>
      <c r="H22" s="31"/>
      <c r="J22" s="5"/>
      <c r="K22" s="6"/>
      <c r="L22" s="6"/>
      <c r="M22" s="6" t="s">
        <v>28</v>
      </c>
      <c r="N22" s="6"/>
      <c r="O22" s="24"/>
      <c r="P22" s="33"/>
    </row>
    <row r="23" spans="2:16" x14ac:dyDescent="0.3">
      <c r="B23" s="3"/>
      <c r="C23" s="2" t="s">
        <v>29</v>
      </c>
      <c r="D23" s="3"/>
      <c r="E23" s="3"/>
      <c r="F23" s="3"/>
      <c r="G23" s="16">
        <f>SUM(G19:G22)</f>
        <v>780000</v>
      </c>
      <c r="H23" s="31"/>
      <c r="J23" s="5"/>
      <c r="K23" s="4" t="s">
        <v>41</v>
      </c>
      <c r="L23" s="5"/>
      <c r="M23" s="5"/>
      <c r="N23" s="5"/>
      <c r="O23" s="23">
        <f>SUM(O19:O22)</f>
        <v>502554.95</v>
      </c>
      <c r="P23" s="33"/>
    </row>
    <row r="24" spans="2:16" x14ac:dyDescent="0.3">
      <c r="B24" s="3"/>
      <c r="C24" s="3"/>
      <c r="D24" s="3"/>
      <c r="E24" s="3"/>
      <c r="F24" s="3"/>
      <c r="G24" s="16"/>
      <c r="H24" s="31"/>
      <c r="J24" s="5"/>
      <c r="K24" s="5"/>
      <c r="L24" s="5"/>
      <c r="M24" s="5"/>
      <c r="N24" s="5"/>
      <c r="O24" s="23"/>
      <c r="P24" s="33"/>
    </row>
    <row r="25" spans="2:16" x14ac:dyDescent="0.3">
      <c r="B25" s="13"/>
      <c r="C25" s="12" t="s">
        <v>34</v>
      </c>
      <c r="D25" s="13"/>
      <c r="E25" s="13"/>
      <c r="F25" s="13"/>
      <c r="G25" s="18"/>
      <c r="H25" s="30" t="s">
        <v>94</v>
      </c>
      <c r="J25" s="15"/>
      <c r="K25" s="14" t="s">
        <v>37</v>
      </c>
      <c r="L25" s="15"/>
      <c r="M25" s="15"/>
      <c r="N25" s="15"/>
      <c r="O25" s="22"/>
      <c r="P25" s="32"/>
    </row>
    <row r="26" spans="2:16" x14ac:dyDescent="0.3">
      <c r="B26" s="3"/>
      <c r="C26" s="2"/>
      <c r="D26" s="3"/>
      <c r="E26" s="3" t="s">
        <v>48</v>
      </c>
      <c r="F26" s="3"/>
      <c r="G26" s="16">
        <v>19000</v>
      </c>
      <c r="H26" s="31"/>
      <c r="J26" s="5"/>
      <c r="K26" s="5"/>
      <c r="L26" s="5"/>
      <c r="M26" s="5" t="s">
        <v>50</v>
      </c>
      <c r="N26" s="5"/>
      <c r="O26" s="23">
        <v>11455.78</v>
      </c>
      <c r="P26" s="33"/>
    </row>
    <row r="27" spans="2:16" x14ac:dyDescent="0.3">
      <c r="B27" s="3"/>
      <c r="C27" s="2"/>
      <c r="D27" s="3"/>
      <c r="E27" s="3" t="s">
        <v>49</v>
      </c>
      <c r="F27" s="3"/>
      <c r="G27" s="16">
        <v>12000</v>
      </c>
      <c r="H27" s="31"/>
      <c r="J27" s="5"/>
      <c r="K27" s="5"/>
      <c r="L27" s="5"/>
      <c r="M27" s="5" t="s">
        <v>84</v>
      </c>
      <c r="N27" s="5"/>
      <c r="O27" s="23">
        <v>0</v>
      </c>
      <c r="P27" s="33"/>
    </row>
    <row r="28" spans="2:16" ht="17.25" thickBot="1" x14ac:dyDescent="0.35">
      <c r="B28" s="3"/>
      <c r="C28" s="7"/>
      <c r="D28" s="7"/>
      <c r="E28" s="7" t="s">
        <v>36</v>
      </c>
      <c r="F28" s="7"/>
      <c r="G28" s="17"/>
      <c r="H28" s="31"/>
      <c r="J28" s="5"/>
      <c r="K28" s="6"/>
      <c r="L28" s="6"/>
      <c r="M28" s="6" t="s">
        <v>38</v>
      </c>
      <c r="N28" s="6"/>
      <c r="O28" s="24"/>
      <c r="P28" s="33"/>
    </row>
    <row r="29" spans="2:16" x14ac:dyDescent="0.3">
      <c r="B29" s="3"/>
      <c r="C29" s="2" t="s">
        <v>35</v>
      </c>
      <c r="D29" s="3"/>
      <c r="E29" s="3"/>
      <c r="F29" s="3"/>
      <c r="G29" s="16">
        <f>SUM(G26:G28)</f>
        <v>31000</v>
      </c>
      <c r="H29" s="31"/>
      <c r="J29" s="5"/>
      <c r="K29" s="4" t="s">
        <v>39</v>
      </c>
      <c r="L29" s="5"/>
      <c r="M29" s="5"/>
      <c r="N29" s="5"/>
      <c r="O29" s="23">
        <f>SUM(O26:O28)</f>
        <v>11455.78</v>
      </c>
      <c r="P29" s="33"/>
    </row>
    <row r="30" spans="2:16" x14ac:dyDescent="0.3">
      <c r="B30" s="3"/>
      <c r="C30" s="3"/>
      <c r="D30" s="3"/>
      <c r="E30" s="3"/>
      <c r="F30" s="3"/>
      <c r="G30" s="16"/>
      <c r="H30" s="31"/>
      <c r="J30" s="5"/>
      <c r="K30" s="5"/>
      <c r="L30" s="5"/>
      <c r="M30" s="5"/>
      <c r="N30" s="5"/>
      <c r="O30" s="23"/>
      <c r="P30" s="33"/>
    </row>
    <row r="31" spans="2:16" x14ac:dyDescent="0.3">
      <c r="B31" s="13"/>
      <c r="C31" s="12" t="s">
        <v>15</v>
      </c>
      <c r="D31" s="12"/>
      <c r="E31" s="13"/>
      <c r="F31" s="13"/>
      <c r="G31" s="18"/>
      <c r="H31" s="30"/>
      <c r="J31" s="15"/>
      <c r="K31" s="14" t="s">
        <v>70</v>
      </c>
      <c r="L31" s="15"/>
      <c r="M31" s="15"/>
      <c r="N31" s="15"/>
      <c r="O31" s="22"/>
      <c r="P31" s="32" t="s">
        <v>101</v>
      </c>
    </row>
    <row r="32" spans="2:16" x14ac:dyDescent="0.3">
      <c r="B32" s="3"/>
      <c r="C32" s="2"/>
      <c r="D32" s="2" t="s">
        <v>19</v>
      </c>
      <c r="E32" s="3"/>
      <c r="F32" s="3"/>
      <c r="G32" s="16"/>
      <c r="H32" s="31"/>
      <c r="J32" s="5"/>
      <c r="K32" s="5"/>
      <c r="L32" s="4" t="s">
        <v>52</v>
      </c>
      <c r="M32" s="5"/>
      <c r="N32" s="5"/>
      <c r="O32" s="23"/>
      <c r="P32" s="33"/>
    </row>
    <row r="33" spans="2:16" x14ac:dyDescent="0.3">
      <c r="B33" s="3"/>
      <c r="C33" s="2"/>
      <c r="D33" s="2"/>
      <c r="E33" s="3" t="s">
        <v>57</v>
      </c>
      <c r="F33" s="3"/>
      <c r="G33" s="16">
        <v>0</v>
      </c>
      <c r="H33" s="31"/>
      <c r="J33" s="5"/>
      <c r="K33" s="5"/>
      <c r="L33" s="4"/>
      <c r="M33" s="5" t="s">
        <v>11</v>
      </c>
      <c r="N33" s="5"/>
      <c r="O33" s="23">
        <v>85174.23</v>
      </c>
      <c r="P33" s="33"/>
    </row>
    <row r="34" spans="2:16" x14ac:dyDescent="0.3">
      <c r="B34" s="3"/>
      <c r="C34" s="2"/>
      <c r="D34" s="2" t="s">
        <v>90</v>
      </c>
      <c r="E34" s="3"/>
      <c r="F34" s="3"/>
      <c r="G34" s="16"/>
      <c r="H34" s="31" t="s">
        <v>95</v>
      </c>
      <c r="J34" s="5"/>
      <c r="K34" s="5"/>
      <c r="L34" s="5"/>
      <c r="M34" s="8" t="s">
        <v>12</v>
      </c>
      <c r="N34" s="8"/>
      <c r="O34" s="25">
        <v>65012.93</v>
      </c>
      <c r="P34" s="33"/>
    </row>
    <row r="35" spans="2:16" x14ac:dyDescent="0.3">
      <c r="B35" s="3"/>
      <c r="C35" s="3"/>
      <c r="D35" s="3"/>
      <c r="E35" s="3" t="s">
        <v>8</v>
      </c>
      <c r="F35" s="3"/>
      <c r="G35" s="16"/>
      <c r="H35" s="31"/>
      <c r="J35" s="5"/>
      <c r="K35" s="5"/>
      <c r="L35" s="5"/>
      <c r="M35" s="5" t="s">
        <v>13</v>
      </c>
      <c r="N35" s="5"/>
      <c r="O35" s="23">
        <f>SUM(O33:O34)</f>
        <v>150187.16</v>
      </c>
      <c r="P35" s="33"/>
    </row>
    <row r="36" spans="2:16" x14ac:dyDescent="0.3">
      <c r="B36" s="3"/>
      <c r="C36" s="3"/>
      <c r="D36" s="3"/>
      <c r="E36" s="3" t="s">
        <v>75</v>
      </c>
      <c r="F36" s="3"/>
      <c r="G36" s="16">
        <v>42199.88</v>
      </c>
      <c r="H36" s="31"/>
      <c r="J36" s="5"/>
      <c r="K36" s="5"/>
      <c r="L36" s="4" t="s">
        <v>53</v>
      </c>
      <c r="M36" s="5"/>
      <c r="N36" s="5"/>
      <c r="O36" s="23"/>
      <c r="P36" s="33" t="s">
        <v>100</v>
      </c>
    </row>
    <row r="37" spans="2:16" x14ac:dyDescent="0.3">
      <c r="B37" s="3"/>
      <c r="C37" s="3"/>
      <c r="D37" s="3"/>
      <c r="E37" s="3" t="s">
        <v>80</v>
      </c>
      <c r="F37" s="3"/>
      <c r="G37" s="16"/>
      <c r="H37" s="31"/>
      <c r="J37" s="5"/>
      <c r="K37" s="5"/>
      <c r="L37" s="5"/>
      <c r="M37" s="5" t="s">
        <v>31</v>
      </c>
      <c r="N37" s="5"/>
      <c r="O37" s="23">
        <v>10980.42</v>
      </c>
      <c r="P37" s="33"/>
    </row>
    <row r="38" spans="2:16" x14ac:dyDescent="0.3">
      <c r="B38" s="3"/>
      <c r="C38" s="3"/>
      <c r="D38" s="3"/>
      <c r="E38" s="3" t="s">
        <v>76</v>
      </c>
      <c r="F38" s="3"/>
      <c r="G38" s="16">
        <v>182944.09</v>
      </c>
      <c r="H38" s="31"/>
      <c r="J38" s="5"/>
      <c r="K38" s="5"/>
      <c r="L38" s="5"/>
      <c r="M38" s="8" t="s">
        <v>30</v>
      </c>
      <c r="N38" s="8"/>
      <c r="O38" s="25">
        <v>0</v>
      </c>
      <c r="P38" s="33"/>
    </row>
    <row r="39" spans="2:16" ht="17.25" thickBot="1" x14ac:dyDescent="0.35">
      <c r="B39" s="3"/>
      <c r="C39" s="3"/>
      <c r="D39" s="3"/>
      <c r="E39" s="9" t="s">
        <v>77</v>
      </c>
      <c r="F39" s="9"/>
      <c r="G39" s="19">
        <v>86003.31</v>
      </c>
      <c r="H39" s="31"/>
      <c r="J39" s="5"/>
      <c r="K39" s="6"/>
      <c r="L39" s="6"/>
      <c r="M39" s="6" t="s">
        <v>32</v>
      </c>
      <c r="N39" s="6"/>
      <c r="O39" s="24">
        <f>SUM(O37:O38)</f>
        <v>10980.42</v>
      </c>
      <c r="P39" s="33"/>
    </row>
    <row r="40" spans="2:16" x14ac:dyDescent="0.3">
      <c r="B40" s="3"/>
      <c r="C40" s="3"/>
      <c r="D40" s="3"/>
      <c r="E40" s="3" t="s">
        <v>42</v>
      </c>
      <c r="F40" s="3"/>
      <c r="G40" s="16">
        <f>SUM(G36:G39)</f>
        <v>311147.28000000003</v>
      </c>
      <c r="H40" s="31"/>
      <c r="J40" s="5"/>
      <c r="K40" s="4" t="s">
        <v>40</v>
      </c>
      <c r="L40" s="5"/>
      <c r="M40" s="5"/>
      <c r="N40" s="5"/>
      <c r="O40" s="23">
        <f>SUM(O35,O39)</f>
        <v>161167.58000000002</v>
      </c>
      <c r="P40" s="33"/>
    </row>
    <row r="41" spans="2:16" x14ac:dyDescent="0.3">
      <c r="B41" s="3"/>
      <c r="C41" s="3"/>
      <c r="D41" s="2" t="s">
        <v>91</v>
      </c>
      <c r="E41" s="3"/>
      <c r="F41" s="3"/>
      <c r="G41" s="16"/>
      <c r="H41" s="31"/>
      <c r="J41" s="5"/>
      <c r="K41" s="5"/>
      <c r="L41" s="5"/>
      <c r="M41" s="5"/>
      <c r="N41" s="5"/>
      <c r="O41" s="23"/>
      <c r="P41" s="33"/>
    </row>
    <row r="42" spans="2:16" x14ac:dyDescent="0.3">
      <c r="B42" s="3"/>
      <c r="C42" s="3"/>
      <c r="D42" s="3"/>
      <c r="E42" s="3" t="s">
        <v>78</v>
      </c>
      <c r="F42" s="3"/>
      <c r="G42" s="16">
        <v>13122.55</v>
      </c>
      <c r="H42" s="31"/>
      <c r="J42" s="5"/>
      <c r="K42" s="5"/>
      <c r="L42" s="5"/>
      <c r="M42" s="5"/>
      <c r="N42" s="5"/>
      <c r="O42" s="23"/>
      <c r="P42" s="33"/>
    </row>
    <row r="43" spans="2:16" x14ac:dyDescent="0.3">
      <c r="B43" s="3"/>
      <c r="C43" s="3"/>
      <c r="D43" s="3"/>
      <c r="E43" s="9" t="s">
        <v>79</v>
      </c>
      <c r="F43" s="9"/>
      <c r="G43" s="19"/>
      <c r="H43" s="31"/>
      <c r="J43" s="5"/>
      <c r="K43" s="5"/>
      <c r="L43" s="5"/>
      <c r="M43" s="5"/>
      <c r="N43" s="5"/>
      <c r="O43" s="23"/>
      <c r="P43" s="33"/>
    </row>
    <row r="44" spans="2:16" x14ac:dyDescent="0.3">
      <c r="B44" s="3"/>
      <c r="C44" s="3"/>
      <c r="D44" s="3"/>
      <c r="E44" s="3" t="s">
        <v>43</v>
      </c>
      <c r="F44" s="3"/>
      <c r="G44" s="16">
        <f>SUM(G42:G43)</f>
        <v>13122.55</v>
      </c>
      <c r="H44" s="31"/>
      <c r="J44" s="5"/>
      <c r="K44" s="5"/>
      <c r="L44" s="5"/>
      <c r="M44" s="5"/>
      <c r="N44" s="5"/>
      <c r="O44" s="23"/>
      <c r="P44" s="33"/>
    </row>
    <row r="45" spans="2:16" x14ac:dyDescent="0.3">
      <c r="B45" s="3"/>
      <c r="C45" s="3"/>
      <c r="D45" s="2" t="s">
        <v>92</v>
      </c>
      <c r="E45" s="3"/>
      <c r="F45" s="3"/>
      <c r="G45" s="16"/>
      <c r="H45" s="31" t="s">
        <v>86</v>
      </c>
      <c r="J45" s="5"/>
      <c r="K45" s="5"/>
      <c r="L45" s="5"/>
      <c r="M45" s="5"/>
      <c r="N45" s="5"/>
      <c r="O45" s="23"/>
      <c r="P45" s="33"/>
    </row>
    <row r="46" spans="2:16" x14ac:dyDescent="0.3">
      <c r="B46" s="3"/>
      <c r="C46" s="3"/>
      <c r="D46" s="3"/>
      <c r="E46" s="3" t="s">
        <v>96</v>
      </c>
      <c r="F46" s="3"/>
      <c r="G46" s="16"/>
      <c r="H46" s="31"/>
      <c r="J46" s="5"/>
      <c r="K46" s="5"/>
      <c r="L46" s="5"/>
      <c r="M46" s="5"/>
      <c r="N46" s="5"/>
      <c r="O46" s="23"/>
      <c r="P46" s="33"/>
    </row>
    <row r="47" spans="2:16" x14ac:dyDescent="0.3">
      <c r="B47" s="3"/>
      <c r="C47" s="3"/>
      <c r="D47" s="3"/>
      <c r="E47" s="9" t="s">
        <v>55</v>
      </c>
      <c r="F47" s="9"/>
      <c r="G47" s="19"/>
      <c r="H47" s="31"/>
      <c r="J47" s="5"/>
      <c r="K47" s="5"/>
      <c r="L47" s="5"/>
      <c r="M47" s="5"/>
      <c r="N47" s="5"/>
      <c r="O47" s="23"/>
      <c r="P47" s="33"/>
    </row>
    <row r="48" spans="2:16" x14ac:dyDescent="0.3">
      <c r="B48" s="3"/>
      <c r="C48" s="3"/>
      <c r="D48" s="3"/>
      <c r="E48" s="3" t="s">
        <v>56</v>
      </c>
      <c r="F48" s="3"/>
      <c r="G48" s="16">
        <f>SUM(G46:G47)</f>
        <v>0</v>
      </c>
      <c r="H48" s="31"/>
      <c r="J48" s="5"/>
      <c r="K48" s="5"/>
      <c r="L48" s="5"/>
      <c r="M48" s="5"/>
      <c r="N48" s="5"/>
      <c r="O48" s="23"/>
      <c r="P48" s="33"/>
    </row>
    <row r="49" spans="2:16" x14ac:dyDescent="0.3">
      <c r="B49" s="3"/>
      <c r="C49" s="3"/>
      <c r="D49" s="2" t="s">
        <v>93</v>
      </c>
      <c r="E49" s="3"/>
      <c r="F49" s="3"/>
      <c r="G49" s="16"/>
      <c r="H49" s="31" t="s">
        <v>87</v>
      </c>
      <c r="J49" s="5"/>
      <c r="K49" s="5"/>
      <c r="L49" s="5"/>
      <c r="M49" s="5"/>
      <c r="N49" s="5"/>
      <c r="O49" s="23"/>
      <c r="P49" s="33"/>
    </row>
    <row r="50" spans="2:16" x14ac:dyDescent="0.3">
      <c r="B50" s="3"/>
      <c r="C50" s="3"/>
      <c r="D50" s="3"/>
      <c r="E50" s="3" t="s">
        <v>82</v>
      </c>
      <c r="F50" s="3"/>
      <c r="G50" s="16">
        <v>7000</v>
      </c>
      <c r="H50" s="31"/>
      <c r="J50" s="5"/>
      <c r="K50" s="5"/>
      <c r="L50" s="5"/>
      <c r="M50" s="5"/>
      <c r="N50" s="5"/>
      <c r="O50" s="23"/>
      <c r="P50" s="33"/>
    </row>
    <row r="51" spans="2:16" x14ac:dyDescent="0.3">
      <c r="B51" s="3"/>
      <c r="C51" s="3"/>
      <c r="D51" s="3"/>
      <c r="E51" s="3" t="s">
        <v>81</v>
      </c>
      <c r="F51" s="3"/>
      <c r="G51" s="16">
        <v>10000</v>
      </c>
      <c r="H51" s="31"/>
      <c r="J51" s="5"/>
      <c r="K51" s="5"/>
      <c r="L51" s="5"/>
      <c r="M51" s="5"/>
      <c r="N51" s="5"/>
      <c r="O51" s="23"/>
      <c r="P51" s="33"/>
    </row>
    <row r="52" spans="2:16" x14ac:dyDescent="0.3">
      <c r="B52" s="3"/>
      <c r="C52" s="3"/>
      <c r="D52" s="3"/>
      <c r="E52" s="9" t="s">
        <v>83</v>
      </c>
      <c r="F52" s="9"/>
      <c r="G52" s="19">
        <v>10000</v>
      </c>
      <c r="H52" s="31"/>
      <c r="J52" s="5"/>
      <c r="K52" s="5"/>
      <c r="L52" s="5"/>
      <c r="M52" s="5"/>
      <c r="N52" s="5"/>
      <c r="O52" s="23"/>
      <c r="P52" s="33"/>
    </row>
    <row r="53" spans="2:16" ht="17.25" thickBot="1" x14ac:dyDescent="0.35">
      <c r="B53" s="3"/>
      <c r="C53" s="7"/>
      <c r="D53" s="7"/>
      <c r="E53" s="7" t="s">
        <v>44</v>
      </c>
      <c r="F53" s="7"/>
      <c r="G53" s="17">
        <f>SUM(G50:G52)</f>
        <v>27000</v>
      </c>
      <c r="H53" s="31"/>
      <c r="J53" s="5"/>
      <c r="K53" s="5"/>
      <c r="L53" s="5"/>
      <c r="M53" s="5"/>
      <c r="N53" s="5"/>
      <c r="O53" s="23"/>
      <c r="P53" s="33"/>
    </row>
    <row r="54" spans="2:16" x14ac:dyDescent="0.3">
      <c r="B54" s="3"/>
      <c r="C54" s="2" t="s">
        <v>9</v>
      </c>
      <c r="D54" s="3"/>
      <c r="E54" s="3"/>
      <c r="F54" s="3"/>
      <c r="G54" s="16">
        <f>SUM(G53,G44,G48,G40,G33)</f>
        <v>351269.83</v>
      </c>
      <c r="H54" s="31"/>
      <c r="J54" s="5"/>
      <c r="K54" s="5"/>
      <c r="L54" s="5"/>
      <c r="M54" s="5"/>
      <c r="N54" s="5"/>
      <c r="O54" s="23"/>
      <c r="P54" s="33"/>
    </row>
    <row r="55" spans="2:16" x14ac:dyDescent="0.3">
      <c r="B55" s="3"/>
      <c r="C55" s="3"/>
      <c r="D55" s="3"/>
      <c r="E55" s="3"/>
      <c r="F55" s="3"/>
      <c r="G55" s="16"/>
      <c r="H55" s="31"/>
      <c r="J55" s="5"/>
      <c r="K55" s="5"/>
      <c r="L55" s="5"/>
      <c r="M55" s="5"/>
      <c r="N55" s="5"/>
      <c r="O55" s="23"/>
      <c r="P55" s="33"/>
    </row>
    <row r="56" spans="2:16" x14ac:dyDescent="0.3">
      <c r="B56" s="13"/>
      <c r="C56" s="12" t="s">
        <v>33</v>
      </c>
      <c r="D56" s="13"/>
      <c r="E56" s="13"/>
      <c r="F56" s="13"/>
      <c r="G56" s="18"/>
      <c r="H56" s="30" t="s">
        <v>88</v>
      </c>
      <c r="J56" s="5"/>
      <c r="K56" s="5"/>
      <c r="L56" s="5"/>
      <c r="M56" s="5"/>
      <c r="N56" s="5"/>
      <c r="O56" s="23"/>
      <c r="P56" s="33"/>
    </row>
    <row r="57" spans="2:16" x14ac:dyDescent="0.3">
      <c r="B57" s="3"/>
      <c r="C57" s="3"/>
      <c r="D57" s="2"/>
      <c r="E57" s="3" t="s">
        <v>45</v>
      </c>
      <c r="F57" s="3"/>
      <c r="G57" s="16">
        <v>700</v>
      </c>
      <c r="H57" s="31"/>
      <c r="J57" s="5"/>
      <c r="K57" s="4" t="s">
        <v>14</v>
      </c>
      <c r="L57" s="5"/>
      <c r="M57" s="4"/>
      <c r="N57" s="4"/>
      <c r="O57" s="26">
        <f>SUM(O16,O23,O29,O40)</f>
        <v>707356.3</v>
      </c>
      <c r="P57" s="33"/>
    </row>
    <row r="58" spans="2:16" x14ac:dyDescent="0.3">
      <c r="B58" s="3"/>
      <c r="C58" s="3"/>
      <c r="D58" s="3"/>
      <c r="E58" s="3" t="s">
        <v>46</v>
      </c>
      <c r="F58" s="3"/>
      <c r="G58" s="16">
        <v>0</v>
      </c>
      <c r="H58" s="31"/>
      <c r="J58" s="5"/>
      <c r="K58" s="5"/>
      <c r="L58" s="5"/>
      <c r="M58" s="5"/>
      <c r="N58" s="5"/>
      <c r="O58" s="23"/>
      <c r="P58" s="33"/>
    </row>
    <row r="59" spans="2:16" ht="17.25" thickBot="1" x14ac:dyDescent="0.35">
      <c r="B59" s="3"/>
      <c r="C59" s="7"/>
      <c r="D59" s="7"/>
      <c r="E59" s="7" t="s">
        <v>54</v>
      </c>
      <c r="F59" s="7"/>
      <c r="G59" s="17">
        <v>400</v>
      </c>
      <c r="H59" s="31"/>
    </row>
    <row r="60" spans="2:16" ht="34.5" x14ac:dyDescent="0.6">
      <c r="B60" s="3"/>
      <c r="C60" s="37" t="s">
        <v>47</v>
      </c>
      <c r="D60" s="35"/>
      <c r="E60" s="35"/>
      <c r="F60" s="35"/>
      <c r="G60" s="36">
        <f>SUM(G57:G59)</f>
        <v>1100</v>
      </c>
      <c r="H60" s="31"/>
      <c r="J60" s="48" t="s">
        <v>71</v>
      </c>
      <c r="K60" s="48"/>
      <c r="L60" s="48"/>
      <c r="M60" s="48"/>
      <c r="N60" s="48"/>
      <c r="O60" s="48"/>
      <c r="P60" s="48"/>
    </row>
    <row r="61" spans="2:16" x14ac:dyDescent="0.3">
      <c r="B61" s="3"/>
      <c r="C61" s="3"/>
      <c r="D61" s="3"/>
      <c r="E61" s="3"/>
      <c r="F61" s="3"/>
      <c r="G61" s="16"/>
      <c r="H61" s="31"/>
      <c r="J61" s="10"/>
      <c r="K61" s="10"/>
      <c r="L61" s="10"/>
      <c r="M61" s="10"/>
      <c r="N61" s="10"/>
      <c r="O61" s="27"/>
      <c r="P61" s="34"/>
    </row>
    <row r="62" spans="2:16" x14ac:dyDescent="0.3">
      <c r="B62" s="3"/>
      <c r="C62" s="2" t="s">
        <v>10</v>
      </c>
      <c r="D62" s="2"/>
      <c r="E62" s="2"/>
      <c r="F62" s="2"/>
      <c r="G62" s="20">
        <f>SUM(G60,G54,G29,G23,G16)</f>
        <v>1193709.32</v>
      </c>
      <c r="H62" s="31"/>
      <c r="J62" s="10"/>
      <c r="K62" s="11" t="s">
        <v>71</v>
      </c>
      <c r="L62" s="10"/>
      <c r="M62" s="11"/>
      <c r="N62" s="11"/>
      <c r="O62" s="28">
        <f>G62-O57</f>
        <v>486353.02</v>
      </c>
      <c r="P62" s="34"/>
    </row>
    <row r="63" spans="2:16" x14ac:dyDescent="0.3">
      <c r="B63" s="3"/>
      <c r="C63" s="3"/>
      <c r="D63" s="3"/>
      <c r="E63" s="3"/>
      <c r="F63" s="3"/>
      <c r="G63" s="16"/>
      <c r="H63" s="31"/>
      <c r="J63" s="10"/>
      <c r="K63" s="10"/>
      <c r="L63" s="10"/>
      <c r="M63" s="10"/>
      <c r="N63" s="10"/>
      <c r="O63" s="27"/>
      <c r="P63" s="34"/>
    </row>
  </sheetData>
  <mergeCells count="3">
    <mergeCell ref="J60:P60"/>
    <mergeCell ref="B4:H4"/>
    <mergeCell ref="J4:P4"/>
  </mergeCells>
  <pageMargins left="0.7" right="0.7" top="0.75" bottom="0.75" header="0.3" footer="0.3"/>
  <pageSetup orientation="portrait" horizontalDpi="0" verticalDpi="0" r:id="rId1"/>
  <ignoredErrors>
    <ignoredError sqref="H14 H16:H24 H25:H56 P10:P36"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Balance Sheet MM-YYYY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K;akash@512cmg.com</dc:creator>
  <cp:lastModifiedBy>A K</cp:lastModifiedBy>
  <dcterms:created xsi:type="dcterms:W3CDTF">2023-07-26T17:10:14Z</dcterms:created>
  <dcterms:modified xsi:type="dcterms:W3CDTF">2024-05-28T19:22:19Z</dcterms:modified>
</cp:coreProperties>
</file>