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874aed6a182236/Documents/aaa - UT teaching/FIN357 - Fall 2024/Lectures/Chapter 5/"/>
    </mc:Choice>
  </mc:AlternateContent>
  <xr:revisionPtr revIDLastSave="55" documentId="8_{D74EA0DE-049A-4F46-933D-0C2E102B73B2}" xr6:coauthVersionLast="47" xr6:coauthVersionMax="47" xr10:uidLastSave="{90497611-65FF-4666-919F-C66EF8F93D40}"/>
  <bookViews>
    <workbookView xWindow="-120" yWindow="-120" windowWidth="29040" windowHeight="15840" xr2:uid="{C001D712-0BDE-4C86-B12C-24639E965D7B}"/>
  </bookViews>
  <sheets>
    <sheet name="Compounding calc" sheetId="1" r:id="rId1"/>
    <sheet name="Benjamin Franklin example" sheetId="2" r:id="rId2"/>
    <sheet name="Rate calculato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D57" i="1"/>
  <c r="D58" i="1" s="1"/>
  <c r="F9" i="5"/>
  <c r="F8" i="5"/>
  <c r="F7" i="5"/>
  <c r="AP46" i="1"/>
  <c r="BB6" i="1"/>
  <c r="BC6" i="1" s="1"/>
  <c r="BC5" i="1"/>
  <c r="F6" i="5"/>
  <c r="F5" i="5"/>
  <c r="C50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8" i="1"/>
  <c r="C7" i="2"/>
  <c r="C10" i="2" s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G36" i="1"/>
  <c r="AH36" i="1"/>
  <c r="AI36" i="1"/>
  <c r="AJ36" i="1"/>
  <c r="AK36" i="1"/>
  <c r="AL36" i="1"/>
  <c r="AM36" i="1"/>
  <c r="AN36" i="1"/>
  <c r="AO36" i="1"/>
  <c r="AP36" i="1"/>
  <c r="AQ36" i="1"/>
  <c r="AH37" i="1"/>
  <c r="AI37" i="1"/>
  <c r="AJ37" i="1"/>
  <c r="AK37" i="1"/>
  <c r="AL37" i="1"/>
  <c r="AM37" i="1"/>
  <c r="AN37" i="1"/>
  <c r="AO37" i="1"/>
  <c r="AP37" i="1"/>
  <c r="AQ37" i="1"/>
  <c r="AI38" i="1"/>
  <c r="AJ38" i="1"/>
  <c r="AK38" i="1"/>
  <c r="AL38" i="1"/>
  <c r="AM38" i="1"/>
  <c r="AN38" i="1"/>
  <c r="AO38" i="1"/>
  <c r="AP38" i="1"/>
  <c r="AQ38" i="1"/>
  <c r="AJ39" i="1"/>
  <c r="AK39" i="1"/>
  <c r="AL39" i="1"/>
  <c r="AM39" i="1"/>
  <c r="AN39" i="1"/>
  <c r="AO39" i="1"/>
  <c r="AP39" i="1"/>
  <c r="AQ39" i="1"/>
  <c r="AK40" i="1"/>
  <c r="AL40" i="1"/>
  <c r="AM40" i="1"/>
  <c r="AN40" i="1"/>
  <c r="AO40" i="1"/>
  <c r="AP40" i="1"/>
  <c r="AQ40" i="1"/>
  <c r="AL41" i="1"/>
  <c r="AM41" i="1"/>
  <c r="AN41" i="1"/>
  <c r="AO41" i="1"/>
  <c r="AP41" i="1"/>
  <c r="AQ41" i="1"/>
  <c r="AL42" i="1"/>
  <c r="AM42" i="1"/>
  <c r="AN42" i="1"/>
  <c r="AO42" i="1"/>
  <c r="AP42" i="1"/>
  <c r="AQ42" i="1"/>
  <c r="AN43" i="1"/>
  <c r="AO43" i="1"/>
  <c r="AP43" i="1"/>
  <c r="AQ43" i="1"/>
  <c r="AO44" i="1"/>
  <c r="AP44" i="1"/>
  <c r="AQ44" i="1"/>
  <c r="AP45" i="1"/>
  <c r="AQ45" i="1"/>
  <c r="AQ46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L15" i="1"/>
  <c r="M15" i="1"/>
  <c r="N15" i="1"/>
  <c r="O15" i="1"/>
  <c r="P15" i="1"/>
  <c r="Q15" i="1"/>
  <c r="R15" i="1"/>
  <c r="S15" i="1"/>
  <c r="T15" i="1"/>
  <c r="U15" i="1"/>
  <c r="V15" i="1"/>
  <c r="W15" i="1"/>
  <c r="M16" i="1"/>
  <c r="N16" i="1"/>
  <c r="O16" i="1"/>
  <c r="P16" i="1"/>
  <c r="Q16" i="1"/>
  <c r="R16" i="1"/>
  <c r="S16" i="1"/>
  <c r="T16" i="1"/>
  <c r="U16" i="1"/>
  <c r="V16" i="1"/>
  <c r="W16" i="1"/>
  <c r="M17" i="1"/>
  <c r="N17" i="1"/>
  <c r="O17" i="1"/>
  <c r="P17" i="1"/>
  <c r="Q17" i="1"/>
  <c r="R17" i="1"/>
  <c r="S17" i="1"/>
  <c r="T17" i="1"/>
  <c r="U17" i="1"/>
  <c r="V17" i="1"/>
  <c r="W17" i="1"/>
  <c r="N18" i="1"/>
  <c r="O18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Q21" i="1"/>
  <c r="R21" i="1"/>
  <c r="S21" i="1"/>
  <c r="T21" i="1"/>
  <c r="U21" i="1"/>
  <c r="V21" i="1"/>
  <c r="W21" i="1"/>
  <c r="S22" i="1"/>
  <c r="T22" i="1"/>
  <c r="U22" i="1"/>
  <c r="V22" i="1"/>
  <c r="W22" i="1"/>
  <c r="S23" i="1"/>
  <c r="T23" i="1"/>
  <c r="U23" i="1"/>
  <c r="V23" i="1"/>
  <c r="W23" i="1"/>
  <c r="U24" i="1"/>
  <c r="V24" i="1"/>
  <c r="W24" i="1"/>
  <c r="U25" i="1"/>
  <c r="V25" i="1"/>
  <c r="W25" i="1"/>
  <c r="W26" i="1"/>
  <c r="E8" i="1"/>
  <c r="D8" i="1"/>
  <c r="BB7" i="1" l="1"/>
  <c r="BC7" i="1" s="1"/>
  <c r="N19" i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W28" i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S24" i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P21" i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AL43" i="1"/>
  <c r="AL44" i="1" s="1"/>
  <c r="AL45" i="1" s="1"/>
  <c r="AL46" i="1" s="1"/>
  <c r="AL47" i="1" s="1"/>
  <c r="Z31" i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AE36" i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P47" i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M18" i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U26" i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Q22" i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AC33" i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L16" i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R22" i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AQ47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AK41" i="1"/>
  <c r="AK42" i="1" s="1"/>
  <c r="AK43" i="1" s="1"/>
  <c r="AK44" i="1" s="1"/>
  <c r="AK45" i="1" s="1"/>
  <c r="AK46" i="1" s="1"/>
  <c r="AK47" i="1" s="1"/>
  <c r="AI39" i="1"/>
  <c r="AI40" i="1" s="1"/>
  <c r="AI41" i="1" s="1"/>
  <c r="AI42" i="1" s="1"/>
  <c r="AI43" i="1" s="1"/>
  <c r="AI44" i="1" s="1"/>
  <c r="AI45" i="1" s="1"/>
  <c r="AI46" i="1" s="1"/>
  <c r="AI47" i="1" s="1"/>
  <c r="AD34" i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AO45" i="1"/>
  <c r="AO46" i="1" s="1"/>
  <c r="AO47" i="1" s="1"/>
  <c r="AG37" i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N44" i="1"/>
  <c r="AN45" i="1" s="1"/>
  <c r="AN46" i="1" s="1"/>
  <c r="AN47" i="1" s="1"/>
  <c r="Y29" i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X28" i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D49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AA31" i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M43" i="1"/>
  <c r="AM44" i="1" s="1"/>
  <c r="AM45" i="1" s="1"/>
  <c r="AM46" i="1" s="1"/>
  <c r="AM47" i="1" s="1"/>
  <c r="AH38" i="1"/>
  <c r="AH39" i="1" s="1"/>
  <c r="AH40" i="1" s="1"/>
  <c r="AH41" i="1" s="1"/>
  <c r="AH42" i="1" s="1"/>
  <c r="AH43" i="1" s="1"/>
  <c r="AH44" i="1" s="1"/>
  <c r="AH45" i="1" s="1"/>
  <c r="AH46" i="1" s="1"/>
  <c r="AH47" i="1" s="1"/>
  <c r="AU8" i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V26" i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AJ40" i="1"/>
  <c r="AJ41" i="1" s="1"/>
  <c r="AJ42" i="1" s="1"/>
  <c r="AJ43" i="1" s="1"/>
  <c r="AJ44" i="1" s="1"/>
  <c r="AJ45" i="1" s="1"/>
  <c r="AJ46" i="1" s="1"/>
  <c r="AJ47" i="1" s="1"/>
  <c r="AB32" i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O19" i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AF36" i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T24" i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AT8" i="1"/>
  <c r="AT9" i="1" l="1"/>
  <c r="AT47" i="1"/>
  <c r="AT20" i="1"/>
  <c r="AT15" i="1"/>
  <c r="AT38" i="1"/>
  <c r="AT19" i="1"/>
  <c r="AT34" i="1"/>
  <c r="AT29" i="1"/>
  <c r="AT35" i="1"/>
  <c r="AT21" i="1"/>
  <c r="AT37" i="1"/>
  <c r="AT39" i="1"/>
  <c r="AT30" i="1"/>
  <c r="AT40" i="1"/>
  <c r="AT16" i="1"/>
  <c r="AT43" i="1"/>
  <c r="AT17" i="1"/>
  <c r="AT14" i="1"/>
  <c r="AT12" i="1"/>
  <c r="AT36" i="1"/>
  <c r="AT22" i="1"/>
  <c r="AT46" i="1"/>
  <c r="AT44" i="1"/>
  <c r="AT27" i="1"/>
  <c r="AT25" i="1"/>
  <c r="AT11" i="1"/>
  <c r="AT45" i="1"/>
  <c r="AT31" i="1"/>
  <c r="AT41" i="1"/>
  <c r="AT26" i="1"/>
  <c r="AT32" i="1"/>
  <c r="AT18" i="1"/>
  <c r="AT42" i="1"/>
  <c r="AT28" i="1"/>
  <c r="AT24" i="1"/>
  <c r="AT13" i="1"/>
  <c r="AT23" i="1"/>
  <c r="AT33" i="1"/>
  <c r="AT10" i="1"/>
  <c r="D50" i="1" l="1"/>
  <c r="D51" i="1" s="1"/>
  <c r="D54" i="1" l="1"/>
</calcChain>
</file>

<file path=xl/sharedStrings.xml><?xml version="1.0" encoding="utf-8"?>
<sst xmlns="http://schemas.openxmlformats.org/spreadsheetml/2006/main" count="33" uniqueCount="31">
  <si>
    <t>rate</t>
  </si>
  <si>
    <t xml:space="preserve">amount invested per year </t>
  </si>
  <si>
    <t>Amount invested in January of year..</t>
  </si>
  <si>
    <t>x</t>
  </si>
  <si>
    <t>Total invested</t>
  </si>
  <si>
    <t># of years</t>
  </si>
  <si>
    <t>Total return</t>
  </si>
  <si>
    <t>Amount</t>
  </si>
  <si>
    <t>to Boston and Philadelphia</t>
  </si>
  <si>
    <t>Year</t>
  </si>
  <si>
    <t>Current year</t>
  </si>
  <si>
    <t>Rate</t>
  </si>
  <si>
    <t>Total value at end of year…</t>
  </si>
  <si>
    <t>show chart</t>
  </si>
  <si>
    <t>Linear</t>
  </si>
  <si>
    <t>Exponential</t>
  </si>
  <si>
    <t>$100 today, versus….</t>
  </si>
  <si>
    <t>This amount, in...</t>
  </si>
  <si>
    <t>Today, versus…</t>
  </si>
  <si>
    <t>year(s)</t>
  </si>
  <si>
    <t>Implied rate</t>
  </si>
  <si>
    <t>Money makes money. And the money that money makes, makes money</t>
  </si>
  <si>
    <t>(1+r)^t</t>
  </si>
  <si>
    <t>monthly amount</t>
  </si>
  <si>
    <t>Value in January of year..</t>
  </si>
  <si>
    <t>using annuity calculations</t>
  </si>
  <si>
    <t>PMT</t>
  </si>
  <si>
    <t>r</t>
  </si>
  <si>
    <t>t</t>
  </si>
  <si>
    <t>FV</t>
  </si>
  <si>
    <t>In 1790, Ben Franklin in his will left ~$4,000 each to the cities of Boston and Philadelphia. If that money had been invested at a 10% rate until today, it would be worth…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</si>
</sst>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2" borderId="0" xfId="0" applyNumberFormat="1" applyFill="1"/>
    <xf numFmtId="0" fontId="0" fillId="2" borderId="0" xfId="0" applyFill="1"/>
    <xf numFmtId="44" fontId="0" fillId="0" borderId="0" xfId="1" applyFont="1"/>
    <xf numFmtId="164" fontId="0" fillId="0" borderId="0" xfId="1" applyNumberFormat="1" applyFont="1"/>
    <xf numFmtId="0" fontId="3" fillId="0" borderId="0" xfId="0" applyFont="1"/>
    <xf numFmtId="0" fontId="2" fillId="3" borderId="0" xfId="0" applyFont="1" applyFill="1"/>
    <xf numFmtId="164" fontId="0" fillId="0" borderId="0" xfId="0" applyNumberFormat="1"/>
    <xf numFmtId="44" fontId="0" fillId="0" borderId="0" xfId="0" applyNumberFormat="1"/>
    <xf numFmtId="44" fontId="0" fillId="2" borderId="0" xfId="1" applyFont="1" applyFill="1"/>
    <xf numFmtId="0" fontId="2" fillId="3" borderId="0" xfId="0" applyFont="1" applyFill="1" applyAlignment="1">
      <alignment horizontal="center"/>
    </xf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2" fontId="0" fillId="4" borderId="0" xfId="0" applyNumberFormat="1" applyFill="1"/>
    <xf numFmtId="6" fontId="0" fillId="0" borderId="0" xfId="0" applyNumberFormat="1"/>
    <xf numFmtId="0" fontId="2" fillId="5" borderId="0" xfId="0" applyFont="1" applyFill="1"/>
    <xf numFmtId="0" fontId="0" fillId="0" borderId="0" xfId="1" applyNumberFormat="1" applyFont="1"/>
    <xf numFmtId="0" fontId="4" fillId="6" borderId="0" xfId="0" applyFont="1" applyFill="1"/>
    <xf numFmtId="0" fontId="0" fillId="6" borderId="0" xfId="0" applyFill="1"/>
    <xf numFmtId="9" fontId="0" fillId="0" borderId="0" xfId="2" applyFont="1"/>
    <xf numFmtId="9" fontId="0" fillId="0" borderId="0" xfId="0" applyNumberFormat="1"/>
    <xf numFmtId="8" fontId="0" fillId="0" borderId="0" xfId="0" applyNumberFormat="1"/>
    <xf numFmtId="10" fontId="0" fillId="2" borderId="0" xfId="0" applyNumberFormat="1" applyFill="1"/>
    <xf numFmtId="44" fontId="0" fillId="0" borderId="0" xfId="1" applyFont="1" applyFill="1"/>
    <xf numFmtId="10" fontId="0" fillId="0" borderId="0" xfId="0" applyNumberFormat="1"/>
    <xf numFmtId="8" fontId="0" fillId="6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501F-017E-4A07-A0EF-26B42CAFA6FF}">
  <dimension ref="B2:BE67"/>
  <sheetViews>
    <sheetView tabSelected="1" zoomScale="115" zoomScaleNormal="115" workbookViewId="0"/>
  </sheetViews>
  <sheetFormatPr defaultColWidth="9.140625" defaultRowHeight="15" outlineLevelRow="1" outlineLevelCol="1" x14ac:dyDescent="0.25"/>
  <cols>
    <col min="1" max="1" width="1.42578125" customWidth="1"/>
    <col min="2" max="2" width="28.7109375" customWidth="1"/>
    <col min="3" max="3" width="15" customWidth="1"/>
    <col min="4" max="4" width="21.5703125" customWidth="1"/>
    <col min="5" max="5" width="27.42578125" customWidth="1" outlineLevel="1"/>
    <col min="6" max="43" width="11.5703125" customWidth="1" outlineLevel="1"/>
    <col min="45" max="45" width="9.140625" customWidth="1" outlineLevel="1"/>
    <col min="46" max="46" width="14" customWidth="1" outlineLevel="1"/>
    <col min="47" max="47" width="14.7109375" customWidth="1" outlineLevel="1"/>
  </cols>
  <sheetData>
    <row r="2" spans="2:57" x14ac:dyDescent="0.25">
      <c r="B2" t="s">
        <v>0</v>
      </c>
      <c r="C2" s="23">
        <v>0.09</v>
      </c>
      <c r="BC2" s="21">
        <v>0.08</v>
      </c>
    </row>
    <row r="3" spans="2:57" x14ac:dyDescent="0.25">
      <c r="B3" t="s">
        <v>1</v>
      </c>
      <c r="C3" s="24">
        <v>3600</v>
      </c>
      <c r="J3" s="8"/>
      <c r="BA3">
        <v>0</v>
      </c>
      <c r="BB3">
        <v>100</v>
      </c>
    </row>
    <row r="4" spans="2:57" x14ac:dyDescent="0.25">
      <c r="B4" t="s">
        <v>23</v>
      </c>
      <c r="C4" s="9">
        <v>0</v>
      </c>
      <c r="J4" s="8"/>
    </row>
    <row r="5" spans="2:57" x14ac:dyDescent="0.25">
      <c r="B5" t="s">
        <v>5</v>
      </c>
      <c r="C5" s="2">
        <v>40</v>
      </c>
      <c r="BA5">
        <v>1</v>
      </c>
      <c r="BB5">
        <v>108</v>
      </c>
      <c r="BC5">
        <f>BB5-BB3</f>
        <v>8</v>
      </c>
    </row>
    <row r="6" spans="2:57" x14ac:dyDescent="0.25">
      <c r="C6" s="5" t="s">
        <v>2</v>
      </c>
      <c r="BA6">
        <v>2</v>
      </c>
      <c r="BB6">
        <f>BB5*(1+$BC$2)^1</f>
        <v>116.64000000000001</v>
      </c>
      <c r="BC6">
        <f>BB6-BB5</f>
        <v>8.6400000000000148</v>
      </c>
      <c r="BE6" t="s">
        <v>21</v>
      </c>
    </row>
    <row r="7" spans="2:57" x14ac:dyDescent="0.25">
      <c r="D7" s="6">
        <v>1</v>
      </c>
      <c r="E7" s="6">
        <v>2</v>
      </c>
      <c r="F7" s="6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  <c r="Q7" s="6">
        <v>14</v>
      </c>
      <c r="R7" s="6">
        <v>15</v>
      </c>
      <c r="S7" s="6">
        <v>16</v>
      </c>
      <c r="T7" s="6">
        <v>17</v>
      </c>
      <c r="U7" s="6">
        <v>18</v>
      </c>
      <c r="V7" s="6">
        <v>19</v>
      </c>
      <c r="W7" s="6">
        <v>20</v>
      </c>
      <c r="X7" s="6">
        <v>21</v>
      </c>
      <c r="Y7" s="6">
        <v>22</v>
      </c>
      <c r="Z7" s="6">
        <v>23</v>
      </c>
      <c r="AA7" s="6">
        <v>24</v>
      </c>
      <c r="AB7" s="6">
        <v>25</v>
      </c>
      <c r="AC7" s="6">
        <v>26</v>
      </c>
      <c r="AD7" s="6">
        <v>27</v>
      </c>
      <c r="AE7" s="6">
        <v>28</v>
      </c>
      <c r="AF7" s="6">
        <v>29</v>
      </c>
      <c r="AG7" s="6">
        <v>30</v>
      </c>
      <c r="AH7" s="6">
        <v>31</v>
      </c>
      <c r="AI7" s="6">
        <v>32</v>
      </c>
      <c r="AJ7" s="6">
        <v>33</v>
      </c>
      <c r="AK7" s="6">
        <v>34</v>
      </c>
      <c r="AL7" s="6">
        <v>35</v>
      </c>
      <c r="AM7" s="6">
        <v>36</v>
      </c>
      <c r="AN7" s="6">
        <v>37</v>
      </c>
      <c r="AO7" s="6">
        <v>38</v>
      </c>
      <c r="AP7" s="6">
        <v>39</v>
      </c>
      <c r="AQ7" s="6">
        <v>40</v>
      </c>
      <c r="AS7" s="16" t="s">
        <v>9</v>
      </c>
      <c r="AT7" s="16" t="s">
        <v>15</v>
      </c>
      <c r="AU7" s="16" t="s">
        <v>14</v>
      </c>
      <c r="BA7">
        <v>3</v>
      </c>
      <c r="BB7">
        <f>BB6*(1+$BC$2)^1</f>
        <v>125.97120000000002</v>
      </c>
      <c r="BC7">
        <f>BB7-BB6</f>
        <v>9.3312000000000097</v>
      </c>
    </row>
    <row r="8" spans="2:57" x14ac:dyDescent="0.25">
      <c r="B8" s="5" t="s">
        <v>24</v>
      </c>
      <c r="C8" s="10">
        <v>1</v>
      </c>
      <c r="D8" s="4">
        <f t="shared" ref="D8:D47" si="0">IF(D$7&gt;$C8,0,IF(D$7=$C8,$C$3,D7*(1+$C$2)))</f>
        <v>3600</v>
      </c>
      <c r="E8" s="4">
        <f t="shared" ref="E8:E47" si="1">IF(E$7&gt;$C8,0,IF(E$7=$C8,$C$3,E7*(1+$C$2)))</f>
        <v>0</v>
      </c>
      <c r="F8" s="4">
        <f t="shared" ref="F8:F47" si="2">IF(F$7&gt;$C8,0,IF(F$7=$C8,$C$3,F7*(1+$C$2)))</f>
        <v>0</v>
      </c>
      <c r="G8" s="4">
        <f t="shared" ref="G8:G47" si="3">IF(G$7&gt;$C8,0,IF(G$7=$C8,$C$3,G7*(1+$C$2)))</f>
        <v>0</v>
      </c>
      <c r="H8" s="4">
        <f t="shared" ref="H8:H47" si="4">IF(H$7&gt;$C8,0,IF(H$7=$C8,$C$3,H7*(1+$C$2)))</f>
        <v>0</v>
      </c>
      <c r="I8" s="4">
        <f t="shared" ref="I8:I47" si="5">IF(I$7&gt;$C8,0,IF(I$7=$C8,$C$3,I7*(1+$C$2)))</f>
        <v>0</v>
      </c>
      <c r="J8" s="4">
        <f t="shared" ref="J8:J47" si="6">IF(J$7&gt;$C8,0,IF(J$7=$C8,$C$3,J7*(1+$C$2)))</f>
        <v>0</v>
      </c>
      <c r="K8" s="4">
        <f t="shared" ref="K8:K47" si="7">IF(K$7&gt;$C8,0,IF(K$7=$C8,$C$3,K7*(1+$C$2)))</f>
        <v>0</v>
      </c>
      <c r="L8" s="4">
        <f t="shared" ref="L8:L47" si="8">IF(L$7&gt;$C8,0,IF(L$7=$C8,$C$3,L7*(1+$C$2)))</f>
        <v>0</v>
      </c>
      <c r="M8" s="4">
        <f t="shared" ref="M8:M47" si="9">IF(M$7&gt;$C8,0,IF(M$7=$C8,$C$3,M7*(1+$C$2)))</f>
        <v>0</v>
      </c>
      <c r="N8" s="4">
        <f t="shared" ref="N8:N47" si="10">IF(N$7&gt;$C8,0,IF(N$7=$C8,$C$3,N7*(1+$C$2)))</f>
        <v>0</v>
      </c>
      <c r="O8" s="4">
        <f t="shared" ref="O8:O47" si="11">IF(O$7&gt;$C8,0,IF(O$7=$C8,$C$3,O7*(1+$C$2)))</f>
        <v>0</v>
      </c>
      <c r="P8" s="4">
        <f t="shared" ref="P8:P47" si="12">IF(P$7&gt;$C8,0,IF(P$7=$C8,$C$3,P7*(1+$C$2)))</f>
        <v>0</v>
      </c>
      <c r="Q8" s="4">
        <f t="shared" ref="Q8:Q47" si="13">IF(Q$7&gt;$C8,0,IF(Q$7=$C8,$C$3,Q7*(1+$C$2)))</f>
        <v>0</v>
      </c>
      <c r="R8" s="4">
        <f t="shared" ref="R8:R47" si="14">IF(R$7&gt;$C8,0,IF(R$7=$C8,$C$3,R7*(1+$C$2)))</f>
        <v>0</v>
      </c>
      <c r="S8" s="4">
        <f t="shared" ref="S8:S47" si="15">IF(S$7&gt;$C8,0,IF(S$7=$C8,$C$3,S7*(1+$C$2)))</f>
        <v>0</v>
      </c>
      <c r="T8" s="4">
        <f t="shared" ref="T8:T47" si="16">IF(T$7&gt;$C8,0,IF(T$7=$C8,$C$3,T7*(1+$C$2)))</f>
        <v>0</v>
      </c>
      <c r="U8" s="4">
        <f t="shared" ref="U8:U47" si="17">IF(U$7&gt;$C8,0,IF(U$7=$C8,$C$3,U7*(1+$C$2)))</f>
        <v>0</v>
      </c>
      <c r="V8" s="4">
        <f t="shared" ref="V8:V47" si="18">IF(V$7&gt;$C8,0,IF(V$7=$C8,$C$3,V7*(1+$C$2)))</f>
        <v>0</v>
      </c>
      <c r="W8" s="4">
        <f t="shared" ref="W8:W47" si="19">IF(W$7&gt;$C8,0,IF(W$7=$C8,$C$3,W7*(1+$C$2)))</f>
        <v>0</v>
      </c>
      <c r="X8" s="4">
        <f t="shared" ref="X8:X47" si="20">IF(X$7&gt;$C8,0,IF(X$7=$C8,$C$3,X7*(1+$C$2)))</f>
        <v>0</v>
      </c>
      <c r="Y8" s="4">
        <f t="shared" ref="Y8:Y47" si="21">IF(Y$7&gt;$C8,0,IF(Y$7=$C8,$C$3,Y7*(1+$C$2)))</f>
        <v>0</v>
      </c>
      <c r="Z8" s="4">
        <f t="shared" ref="Z8:Z47" si="22">IF(Z$7&gt;$C8,0,IF(Z$7=$C8,$C$3,Z7*(1+$C$2)))</f>
        <v>0</v>
      </c>
      <c r="AA8" s="4">
        <f t="shared" ref="AA8:AA47" si="23">IF(AA$7&gt;$C8,0,IF(AA$7=$C8,$C$3,AA7*(1+$C$2)))</f>
        <v>0</v>
      </c>
      <c r="AB8" s="4">
        <f t="shared" ref="AB8:AB47" si="24">IF(AB$7&gt;$C8,0,IF(AB$7=$C8,$C$3,AB7*(1+$C$2)))</f>
        <v>0</v>
      </c>
      <c r="AC8" s="4">
        <f t="shared" ref="AC8:AC47" si="25">IF(AC$7&gt;$C8,0,IF(AC$7=$C8,$C$3,AC7*(1+$C$2)))</f>
        <v>0</v>
      </c>
      <c r="AD8" s="4">
        <f t="shared" ref="AD8:AD47" si="26">IF(AD$7&gt;$C8,0,IF(AD$7=$C8,$C$3,AD7*(1+$C$2)))</f>
        <v>0</v>
      </c>
      <c r="AE8" s="4">
        <f t="shared" ref="AE8:AE47" si="27">IF(AE$7&gt;$C8,0,IF(AE$7=$C8,$C$3,AE7*(1+$C$2)))</f>
        <v>0</v>
      </c>
      <c r="AF8" s="4">
        <f t="shared" ref="AF8:AF47" si="28">IF(AF$7&gt;$C8,0,IF(AF$7=$C8,$C$3,AF7*(1+$C$2)))</f>
        <v>0</v>
      </c>
      <c r="AG8" s="4">
        <f t="shared" ref="AG8:AG47" si="29">IF(AG$7&gt;$C8,0,IF(AG$7=$C8,$C$3,AG7*(1+$C$2)))</f>
        <v>0</v>
      </c>
      <c r="AH8" s="4">
        <f t="shared" ref="AH8:AH47" si="30">IF(AH$7&gt;$C8,0,IF(AH$7=$C8,$C$3,AH7*(1+$C$2)))</f>
        <v>0</v>
      </c>
      <c r="AI8" s="4">
        <f t="shared" ref="AI8:AI47" si="31">IF(AI$7&gt;$C8,0,IF(AI$7=$C8,$C$3,AI7*(1+$C$2)))</f>
        <v>0</v>
      </c>
      <c r="AJ8" s="4">
        <f t="shared" ref="AJ8:AJ47" si="32">IF(AJ$7&gt;$C8,0,IF(AJ$7=$C8,$C$3,AJ7*(1+$C$2)))</f>
        <v>0</v>
      </c>
      <c r="AK8" s="4">
        <f t="shared" ref="AK8:AK47" si="33">IF(AK$7&gt;$C8,0,IF(AK$7=$C8,$C$3,AK7*(1+$C$2)))</f>
        <v>0</v>
      </c>
      <c r="AL8" s="4">
        <f t="shared" ref="AL8:AL47" si="34">IF(AL$7&gt;$C8,0,IF(AL$7=$C8,$C$3,AL7*(1+$C$2)))</f>
        <v>0</v>
      </c>
      <c r="AM8" s="4">
        <f t="shared" ref="AM8:AM47" si="35">IF(AM$7&gt;$C8,0,IF(AM$7=$C8,$C$3,AM7*(1+$C$2)))</f>
        <v>0</v>
      </c>
      <c r="AN8" s="4">
        <f t="shared" ref="AN8:AN47" si="36">IF(AN$7&gt;$C8,0,IF(AN$7=$C8,$C$3,AN7*(1+$C$2)))</f>
        <v>0</v>
      </c>
      <c r="AO8" s="4">
        <f t="shared" ref="AO8:AO47" si="37">IF(AO$7&gt;$C8,0,IF(AO$7=$C8,$C$3,AO7*(1+$C$2)))</f>
        <v>0</v>
      </c>
      <c r="AP8" s="4">
        <f t="shared" ref="AP8:AP47" si="38">IF(AP$7&gt;$C8,0,IF(AP$7=$C8,$C$3,AP7*(1+$C$2)))</f>
        <v>0</v>
      </c>
      <c r="AQ8" s="4">
        <f t="shared" ref="AQ8:AQ47" si="39">IF(AQ$7&gt;$C8,0,IF(AQ$7=$C8,$C$3,AQ7*(1+$C$2)))</f>
        <v>0</v>
      </c>
      <c r="AS8" s="17">
        <f>C8</f>
        <v>1</v>
      </c>
      <c r="AT8" s="7">
        <f>SUM(D8:AQ8)</f>
        <v>3600</v>
      </c>
      <c r="AU8" s="8">
        <f>$C$3</f>
        <v>3600</v>
      </c>
      <c r="AV8" t="s">
        <v>13</v>
      </c>
    </row>
    <row r="9" spans="2:57" x14ac:dyDescent="0.25">
      <c r="B9" s="5"/>
      <c r="C9" s="10">
        <v>2</v>
      </c>
      <c r="D9" s="4">
        <f t="shared" si="0"/>
        <v>3924.0000000000005</v>
      </c>
      <c r="E9" s="4">
        <f t="shared" si="1"/>
        <v>3600</v>
      </c>
      <c r="F9" s="4">
        <f t="shared" si="2"/>
        <v>0</v>
      </c>
      <c r="G9" s="4">
        <f t="shared" si="3"/>
        <v>0</v>
      </c>
      <c r="H9" s="4">
        <f t="shared" si="4"/>
        <v>0</v>
      </c>
      <c r="I9" s="4">
        <f t="shared" si="5"/>
        <v>0</v>
      </c>
      <c r="J9" s="4">
        <f t="shared" si="6"/>
        <v>0</v>
      </c>
      <c r="K9" s="4">
        <f t="shared" si="7"/>
        <v>0</v>
      </c>
      <c r="L9" s="4">
        <f t="shared" si="8"/>
        <v>0</v>
      </c>
      <c r="M9" s="4">
        <f t="shared" si="9"/>
        <v>0</v>
      </c>
      <c r="N9" s="4">
        <f t="shared" si="10"/>
        <v>0</v>
      </c>
      <c r="O9" s="4">
        <f t="shared" si="11"/>
        <v>0</v>
      </c>
      <c r="P9" s="4">
        <f t="shared" si="12"/>
        <v>0</v>
      </c>
      <c r="Q9" s="4">
        <f t="shared" si="13"/>
        <v>0</v>
      </c>
      <c r="R9" s="4">
        <f t="shared" si="14"/>
        <v>0</v>
      </c>
      <c r="S9" s="4">
        <f t="shared" si="15"/>
        <v>0</v>
      </c>
      <c r="T9" s="4">
        <f t="shared" si="16"/>
        <v>0</v>
      </c>
      <c r="U9" s="4">
        <f t="shared" si="17"/>
        <v>0</v>
      </c>
      <c r="V9" s="4">
        <f t="shared" si="18"/>
        <v>0</v>
      </c>
      <c r="W9" s="4">
        <f t="shared" si="19"/>
        <v>0</v>
      </c>
      <c r="X9" s="4">
        <f t="shared" si="20"/>
        <v>0</v>
      </c>
      <c r="Y9" s="4">
        <f t="shared" si="21"/>
        <v>0</v>
      </c>
      <c r="Z9" s="4">
        <f t="shared" si="22"/>
        <v>0</v>
      </c>
      <c r="AA9" s="4">
        <f t="shared" si="23"/>
        <v>0</v>
      </c>
      <c r="AB9" s="4">
        <f t="shared" si="24"/>
        <v>0</v>
      </c>
      <c r="AC9" s="4">
        <f t="shared" si="25"/>
        <v>0</v>
      </c>
      <c r="AD9" s="4">
        <f t="shared" si="26"/>
        <v>0</v>
      </c>
      <c r="AE9" s="4">
        <f t="shared" si="27"/>
        <v>0</v>
      </c>
      <c r="AF9" s="4">
        <f t="shared" si="28"/>
        <v>0</v>
      </c>
      <c r="AG9" s="4">
        <f t="shared" si="29"/>
        <v>0</v>
      </c>
      <c r="AH9" s="4">
        <f t="shared" si="30"/>
        <v>0</v>
      </c>
      <c r="AI9" s="4">
        <f t="shared" si="31"/>
        <v>0</v>
      </c>
      <c r="AJ9" s="4">
        <f t="shared" si="32"/>
        <v>0</v>
      </c>
      <c r="AK9" s="4">
        <f t="shared" si="33"/>
        <v>0</v>
      </c>
      <c r="AL9" s="4">
        <f t="shared" si="34"/>
        <v>0</v>
      </c>
      <c r="AM9" s="4">
        <f t="shared" si="35"/>
        <v>0</v>
      </c>
      <c r="AN9" s="4">
        <f t="shared" si="36"/>
        <v>0</v>
      </c>
      <c r="AO9" s="4">
        <f t="shared" si="37"/>
        <v>0</v>
      </c>
      <c r="AP9" s="4">
        <f t="shared" si="38"/>
        <v>0</v>
      </c>
      <c r="AQ9" s="4">
        <f t="shared" si="39"/>
        <v>0</v>
      </c>
      <c r="AS9" s="17">
        <f t="shared" ref="AS9:AS47" si="40">C9</f>
        <v>2</v>
      </c>
      <c r="AT9" s="7">
        <f t="shared" ref="AT9:AT47" si="41">SUM(D9:AQ9)</f>
        <v>7524</v>
      </c>
      <c r="AU9" s="8">
        <f>AU8+$C$3</f>
        <v>7200</v>
      </c>
    </row>
    <row r="10" spans="2:57" x14ac:dyDescent="0.25">
      <c r="C10" s="10">
        <v>3</v>
      </c>
      <c r="D10" s="4">
        <f t="shared" si="0"/>
        <v>4277.1600000000008</v>
      </c>
      <c r="E10" s="4">
        <f t="shared" si="1"/>
        <v>3924.0000000000005</v>
      </c>
      <c r="F10" s="4">
        <f t="shared" si="2"/>
        <v>3600</v>
      </c>
      <c r="G10" s="4">
        <f t="shared" si="3"/>
        <v>0</v>
      </c>
      <c r="H10" s="4">
        <f t="shared" si="4"/>
        <v>0</v>
      </c>
      <c r="I10" s="4">
        <f t="shared" si="5"/>
        <v>0</v>
      </c>
      <c r="J10" s="4">
        <f t="shared" si="6"/>
        <v>0</v>
      </c>
      <c r="K10" s="4">
        <f t="shared" si="7"/>
        <v>0</v>
      </c>
      <c r="L10" s="4">
        <f t="shared" si="8"/>
        <v>0</v>
      </c>
      <c r="M10" s="4">
        <f t="shared" si="9"/>
        <v>0</v>
      </c>
      <c r="N10" s="4">
        <f t="shared" si="10"/>
        <v>0</v>
      </c>
      <c r="O10" s="4">
        <f t="shared" si="11"/>
        <v>0</v>
      </c>
      <c r="P10" s="4">
        <f t="shared" si="12"/>
        <v>0</v>
      </c>
      <c r="Q10" s="4">
        <f t="shared" si="13"/>
        <v>0</v>
      </c>
      <c r="R10" s="4">
        <f t="shared" si="14"/>
        <v>0</v>
      </c>
      <c r="S10" s="4">
        <f t="shared" si="15"/>
        <v>0</v>
      </c>
      <c r="T10" s="4">
        <f t="shared" si="16"/>
        <v>0</v>
      </c>
      <c r="U10" s="4">
        <f t="shared" si="17"/>
        <v>0</v>
      </c>
      <c r="V10" s="4">
        <f t="shared" si="18"/>
        <v>0</v>
      </c>
      <c r="W10" s="4">
        <f t="shared" si="19"/>
        <v>0</v>
      </c>
      <c r="X10" s="4">
        <f t="shared" si="20"/>
        <v>0</v>
      </c>
      <c r="Y10" s="4">
        <f t="shared" si="21"/>
        <v>0</v>
      </c>
      <c r="Z10" s="4">
        <f t="shared" si="22"/>
        <v>0</v>
      </c>
      <c r="AA10" s="4">
        <f t="shared" si="23"/>
        <v>0</v>
      </c>
      <c r="AB10" s="4">
        <f t="shared" si="24"/>
        <v>0</v>
      </c>
      <c r="AC10" s="4">
        <f t="shared" si="25"/>
        <v>0</v>
      </c>
      <c r="AD10" s="4">
        <f t="shared" si="26"/>
        <v>0</v>
      </c>
      <c r="AE10" s="4">
        <f t="shared" si="27"/>
        <v>0</v>
      </c>
      <c r="AF10" s="4">
        <f t="shared" si="28"/>
        <v>0</v>
      </c>
      <c r="AG10" s="4">
        <f t="shared" si="29"/>
        <v>0</v>
      </c>
      <c r="AH10" s="4">
        <f t="shared" si="30"/>
        <v>0</v>
      </c>
      <c r="AI10" s="4">
        <f t="shared" si="31"/>
        <v>0</v>
      </c>
      <c r="AJ10" s="4">
        <f t="shared" si="32"/>
        <v>0</v>
      </c>
      <c r="AK10" s="4">
        <f t="shared" si="33"/>
        <v>0</v>
      </c>
      <c r="AL10" s="4">
        <f t="shared" si="34"/>
        <v>0</v>
      </c>
      <c r="AM10" s="4">
        <f t="shared" si="35"/>
        <v>0</v>
      </c>
      <c r="AN10" s="4">
        <f t="shared" si="36"/>
        <v>0</v>
      </c>
      <c r="AO10" s="4">
        <f t="shared" si="37"/>
        <v>0</v>
      </c>
      <c r="AP10" s="4">
        <f t="shared" si="38"/>
        <v>0</v>
      </c>
      <c r="AQ10" s="4">
        <f t="shared" si="39"/>
        <v>0</v>
      </c>
      <c r="AS10" s="17">
        <f t="shared" si="40"/>
        <v>3</v>
      </c>
      <c r="AT10" s="7">
        <f t="shared" si="41"/>
        <v>11801.160000000002</v>
      </c>
      <c r="AU10" s="8">
        <f t="shared" ref="AU10:AU47" si="42">AU9+$C$3</f>
        <v>10800</v>
      </c>
    </row>
    <row r="11" spans="2:57" outlineLevel="1" x14ac:dyDescent="0.25">
      <c r="C11" s="10">
        <v>4</v>
      </c>
      <c r="D11" s="4">
        <f t="shared" si="0"/>
        <v>4662.1044000000011</v>
      </c>
      <c r="E11" s="4">
        <f t="shared" si="1"/>
        <v>4277.1600000000008</v>
      </c>
      <c r="F11" s="4">
        <f t="shared" si="2"/>
        <v>3924.0000000000005</v>
      </c>
      <c r="G11" s="4">
        <f t="shared" si="3"/>
        <v>3600</v>
      </c>
      <c r="H11" s="4">
        <f t="shared" si="4"/>
        <v>0</v>
      </c>
      <c r="I11" s="4">
        <f t="shared" si="5"/>
        <v>0</v>
      </c>
      <c r="J11" s="4">
        <f t="shared" si="6"/>
        <v>0</v>
      </c>
      <c r="K11" s="4">
        <f t="shared" si="7"/>
        <v>0</v>
      </c>
      <c r="L11" s="4">
        <f t="shared" si="8"/>
        <v>0</v>
      </c>
      <c r="M11" s="4">
        <f t="shared" si="9"/>
        <v>0</v>
      </c>
      <c r="N11" s="4">
        <f t="shared" si="10"/>
        <v>0</v>
      </c>
      <c r="O11" s="4">
        <f t="shared" si="11"/>
        <v>0</v>
      </c>
      <c r="P11" s="4">
        <f t="shared" si="12"/>
        <v>0</v>
      </c>
      <c r="Q11" s="4">
        <f t="shared" si="13"/>
        <v>0</v>
      </c>
      <c r="R11" s="4">
        <f t="shared" si="14"/>
        <v>0</v>
      </c>
      <c r="S11" s="4">
        <f t="shared" si="15"/>
        <v>0</v>
      </c>
      <c r="T11" s="4">
        <f t="shared" si="16"/>
        <v>0</v>
      </c>
      <c r="U11" s="4">
        <f t="shared" si="17"/>
        <v>0</v>
      </c>
      <c r="V11" s="4">
        <f t="shared" si="18"/>
        <v>0</v>
      </c>
      <c r="W11" s="4">
        <f t="shared" si="19"/>
        <v>0</v>
      </c>
      <c r="X11" s="4">
        <f t="shared" si="20"/>
        <v>0</v>
      </c>
      <c r="Y11" s="4">
        <f t="shared" si="21"/>
        <v>0</v>
      </c>
      <c r="Z11" s="4">
        <f t="shared" si="22"/>
        <v>0</v>
      </c>
      <c r="AA11" s="4">
        <f t="shared" si="23"/>
        <v>0</v>
      </c>
      <c r="AB11" s="4">
        <f t="shared" si="24"/>
        <v>0</v>
      </c>
      <c r="AC11" s="4">
        <f t="shared" si="25"/>
        <v>0</v>
      </c>
      <c r="AD11" s="4">
        <f t="shared" si="26"/>
        <v>0</v>
      </c>
      <c r="AE11" s="4">
        <f t="shared" si="27"/>
        <v>0</v>
      </c>
      <c r="AF11" s="4">
        <f t="shared" si="28"/>
        <v>0</v>
      </c>
      <c r="AG11" s="4">
        <f t="shared" si="29"/>
        <v>0</v>
      </c>
      <c r="AH11" s="4">
        <f t="shared" si="30"/>
        <v>0</v>
      </c>
      <c r="AI11" s="4">
        <f t="shared" si="31"/>
        <v>0</v>
      </c>
      <c r="AJ11" s="4">
        <f t="shared" si="32"/>
        <v>0</v>
      </c>
      <c r="AK11" s="4">
        <f t="shared" si="33"/>
        <v>0</v>
      </c>
      <c r="AL11" s="4">
        <f t="shared" si="34"/>
        <v>0</v>
      </c>
      <c r="AM11" s="4">
        <f t="shared" si="35"/>
        <v>0</v>
      </c>
      <c r="AN11" s="4">
        <f t="shared" si="36"/>
        <v>0</v>
      </c>
      <c r="AO11" s="4">
        <f t="shared" si="37"/>
        <v>0</v>
      </c>
      <c r="AP11" s="4">
        <f t="shared" si="38"/>
        <v>0</v>
      </c>
      <c r="AQ11" s="4">
        <f t="shared" si="39"/>
        <v>0</v>
      </c>
      <c r="AS11" s="17">
        <f t="shared" si="40"/>
        <v>4</v>
      </c>
      <c r="AT11" s="7">
        <f t="shared" si="41"/>
        <v>16463.2644</v>
      </c>
      <c r="AU11" s="8">
        <f t="shared" si="42"/>
        <v>14400</v>
      </c>
    </row>
    <row r="12" spans="2:57" outlineLevel="1" x14ac:dyDescent="0.25">
      <c r="C12" s="10">
        <v>5</v>
      </c>
      <c r="D12" s="4">
        <f t="shared" si="0"/>
        <v>5081.6937960000014</v>
      </c>
      <c r="E12" s="4">
        <f t="shared" si="1"/>
        <v>4662.1044000000011</v>
      </c>
      <c r="F12" s="4">
        <f t="shared" si="2"/>
        <v>4277.1600000000008</v>
      </c>
      <c r="G12" s="4">
        <f t="shared" si="3"/>
        <v>3924.0000000000005</v>
      </c>
      <c r="H12" s="4">
        <f t="shared" si="4"/>
        <v>3600</v>
      </c>
      <c r="I12" s="4">
        <f t="shared" si="5"/>
        <v>0</v>
      </c>
      <c r="J12" s="4">
        <f t="shared" si="6"/>
        <v>0</v>
      </c>
      <c r="K12" s="4">
        <f t="shared" si="7"/>
        <v>0</v>
      </c>
      <c r="L12" s="4">
        <f t="shared" si="8"/>
        <v>0</v>
      </c>
      <c r="M12" s="4">
        <f t="shared" si="9"/>
        <v>0</v>
      </c>
      <c r="N12" s="4">
        <f t="shared" si="10"/>
        <v>0</v>
      </c>
      <c r="O12" s="4">
        <f t="shared" si="11"/>
        <v>0</v>
      </c>
      <c r="P12" s="4">
        <f t="shared" si="12"/>
        <v>0</v>
      </c>
      <c r="Q12" s="4">
        <f t="shared" si="13"/>
        <v>0</v>
      </c>
      <c r="R12" s="4">
        <f t="shared" si="14"/>
        <v>0</v>
      </c>
      <c r="S12" s="4">
        <f t="shared" si="15"/>
        <v>0</v>
      </c>
      <c r="T12" s="4">
        <f t="shared" si="16"/>
        <v>0</v>
      </c>
      <c r="U12" s="4">
        <f t="shared" si="17"/>
        <v>0</v>
      </c>
      <c r="V12" s="4">
        <f t="shared" si="18"/>
        <v>0</v>
      </c>
      <c r="W12" s="4">
        <f t="shared" si="19"/>
        <v>0</v>
      </c>
      <c r="X12" s="4">
        <f t="shared" si="20"/>
        <v>0</v>
      </c>
      <c r="Y12" s="4">
        <f t="shared" si="21"/>
        <v>0</v>
      </c>
      <c r="Z12" s="4">
        <f t="shared" si="22"/>
        <v>0</v>
      </c>
      <c r="AA12" s="4">
        <f t="shared" si="23"/>
        <v>0</v>
      </c>
      <c r="AB12" s="4">
        <f t="shared" si="24"/>
        <v>0</v>
      </c>
      <c r="AC12" s="4">
        <f t="shared" si="25"/>
        <v>0</v>
      </c>
      <c r="AD12" s="4">
        <f t="shared" si="26"/>
        <v>0</v>
      </c>
      <c r="AE12" s="4">
        <f t="shared" si="27"/>
        <v>0</v>
      </c>
      <c r="AF12" s="4">
        <f t="shared" si="28"/>
        <v>0</v>
      </c>
      <c r="AG12" s="4">
        <f t="shared" si="29"/>
        <v>0</v>
      </c>
      <c r="AH12" s="4">
        <f t="shared" si="30"/>
        <v>0</v>
      </c>
      <c r="AI12" s="4">
        <f t="shared" si="31"/>
        <v>0</v>
      </c>
      <c r="AJ12" s="4">
        <f t="shared" si="32"/>
        <v>0</v>
      </c>
      <c r="AK12" s="4">
        <f t="shared" si="33"/>
        <v>0</v>
      </c>
      <c r="AL12" s="4">
        <f t="shared" si="34"/>
        <v>0</v>
      </c>
      <c r="AM12" s="4">
        <f t="shared" si="35"/>
        <v>0</v>
      </c>
      <c r="AN12" s="4">
        <f t="shared" si="36"/>
        <v>0</v>
      </c>
      <c r="AO12" s="4">
        <f t="shared" si="37"/>
        <v>0</v>
      </c>
      <c r="AP12" s="4">
        <f t="shared" si="38"/>
        <v>0</v>
      </c>
      <c r="AQ12" s="4">
        <f t="shared" si="39"/>
        <v>0</v>
      </c>
      <c r="AS12" s="17">
        <f t="shared" si="40"/>
        <v>5</v>
      </c>
      <c r="AT12" s="7">
        <f t="shared" si="41"/>
        <v>21544.958196000003</v>
      </c>
      <c r="AU12" s="8">
        <f t="shared" si="42"/>
        <v>18000</v>
      </c>
    </row>
    <row r="13" spans="2:57" outlineLevel="1" x14ac:dyDescent="0.25">
      <c r="C13" s="10">
        <v>6</v>
      </c>
      <c r="D13" s="4">
        <f t="shared" si="0"/>
        <v>5539.0462376400019</v>
      </c>
      <c r="E13" s="4">
        <f t="shared" si="1"/>
        <v>5081.6937960000014</v>
      </c>
      <c r="F13" s="4">
        <f t="shared" si="2"/>
        <v>4662.1044000000011</v>
      </c>
      <c r="G13" s="4">
        <f t="shared" si="3"/>
        <v>4277.1600000000008</v>
      </c>
      <c r="H13" s="4">
        <f t="shared" si="4"/>
        <v>3924.0000000000005</v>
      </c>
      <c r="I13" s="4">
        <f t="shared" si="5"/>
        <v>3600</v>
      </c>
      <c r="J13" s="4">
        <f t="shared" si="6"/>
        <v>0</v>
      </c>
      <c r="K13" s="4">
        <f t="shared" si="7"/>
        <v>0</v>
      </c>
      <c r="L13" s="4">
        <f t="shared" si="8"/>
        <v>0</v>
      </c>
      <c r="M13" s="4">
        <f t="shared" si="9"/>
        <v>0</v>
      </c>
      <c r="N13" s="4">
        <f t="shared" si="10"/>
        <v>0</v>
      </c>
      <c r="O13" s="4">
        <f t="shared" si="11"/>
        <v>0</v>
      </c>
      <c r="P13" s="4">
        <f t="shared" si="12"/>
        <v>0</v>
      </c>
      <c r="Q13" s="4">
        <f t="shared" si="13"/>
        <v>0</v>
      </c>
      <c r="R13" s="4">
        <f t="shared" si="14"/>
        <v>0</v>
      </c>
      <c r="S13" s="4">
        <f t="shared" si="15"/>
        <v>0</v>
      </c>
      <c r="T13" s="4">
        <f t="shared" si="16"/>
        <v>0</v>
      </c>
      <c r="U13" s="4">
        <f t="shared" si="17"/>
        <v>0</v>
      </c>
      <c r="V13" s="4">
        <f t="shared" si="18"/>
        <v>0</v>
      </c>
      <c r="W13" s="4">
        <f t="shared" si="19"/>
        <v>0</v>
      </c>
      <c r="X13" s="4">
        <f t="shared" si="20"/>
        <v>0</v>
      </c>
      <c r="Y13" s="4">
        <f t="shared" si="21"/>
        <v>0</v>
      </c>
      <c r="Z13" s="4">
        <f t="shared" si="22"/>
        <v>0</v>
      </c>
      <c r="AA13" s="4">
        <f t="shared" si="23"/>
        <v>0</v>
      </c>
      <c r="AB13" s="4">
        <f t="shared" si="24"/>
        <v>0</v>
      </c>
      <c r="AC13" s="4">
        <f t="shared" si="25"/>
        <v>0</v>
      </c>
      <c r="AD13" s="4">
        <f t="shared" si="26"/>
        <v>0</v>
      </c>
      <c r="AE13" s="4">
        <f t="shared" si="27"/>
        <v>0</v>
      </c>
      <c r="AF13" s="4">
        <f t="shared" si="28"/>
        <v>0</v>
      </c>
      <c r="AG13" s="4">
        <f t="shared" si="29"/>
        <v>0</v>
      </c>
      <c r="AH13" s="4">
        <f t="shared" si="30"/>
        <v>0</v>
      </c>
      <c r="AI13" s="4">
        <f t="shared" si="31"/>
        <v>0</v>
      </c>
      <c r="AJ13" s="4">
        <f t="shared" si="32"/>
        <v>0</v>
      </c>
      <c r="AK13" s="4">
        <f t="shared" si="33"/>
        <v>0</v>
      </c>
      <c r="AL13" s="4">
        <f t="shared" si="34"/>
        <v>0</v>
      </c>
      <c r="AM13" s="4">
        <f t="shared" si="35"/>
        <v>0</v>
      </c>
      <c r="AN13" s="4">
        <f t="shared" si="36"/>
        <v>0</v>
      </c>
      <c r="AO13" s="4">
        <f t="shared" si="37"/>
        <v>0</v>
      </c>
      <c r="AP13" s="4">
        <f t="shared" si="38"/>
        <v>0</v>
      </c>
      <c r="AQ13" s="4">
        <f t="shared" si="39"/>
        <v>0</v>
      </c>
      <c r="AS13" s="17">
        <f t="shared" si="40"/>
        <v>6</v>
      </c>
      <c r="AT13" s="7">
        <f t="shared" si="41"/>
        <v>27084.004433640002</v>
      </c>
      <c r="AU13" s="8">
        <f t="shared" si="42"/>
        <v>21600</v>
      </c>
    </row>
    <row r="14" spans="2:57" outlineLevel="1" x14ac:dyDescent="0.25">
      <c r="C14" s="10">
        <v>7</v>
      </c>
      <c r="D14" s="4">
        <f t="shared" si="0"/>
        <v>6037.5603990276022</v>
      </c>
      <c r="E14" s="4">
        <f t="shared" si="1"/>
        <v>5539.0462376400019</v>
      </c>
      <c r="F14" s="4">
        <f t="shared" si="2"/>
        <v>5081.6937960000014</v>
      </c>
      <c r="G14" s="4">
        <f t="shared" si="3"/>
        <v>4662.1044000000011</v>
      </c>
      <c r="H14" s="4">
        <f t="shared" si="4"/>
        <v>4277.1600000000008</v>
      </c>
      <c r="I14" s="4">
        <f t="shared" si="5"/>
        <v>3924.0000000000005</v>
      </c>
      <c r="J14" s="4">
        <f t="shared" si="6"/>
        <v>3600</v>
      </c>
      <c r="K14" s="4">
        <f t="shared" si="7"/>
        <v>0</v>
      </c>
      <c r="L14" s="4">
        <f t="shared" si="8"/>
        <v>0</v>
      </c>
      <c r="M14" s="4">
        <f t="shared" si="9"/>
        <v>0</v>
      </c>
      <c r="N14" s="4">
        <f t="shared" si="10"/>
        <v>0</v>
      </c>
      <c r="O14" s="4">
        <f t="shared" si="11"/>
        <v>0</v>
      </c>
      <c r="P14" s="4">
        <f t="shared" si="12"/>
        <v>0</v>
      </c>
      <c r="Q14" s="4">
        <f t="shared" si="13"/>
        <v>0</v>
      </c>
      <c r="R14" s="4">
        <f t="shared" si="14"/>
        <v>0</v>
      </c>
      <c r="S14" s="4">
        <f t="shared" si="15"/>
        <v>0</v>
      </c>
      <c r="T14" s="4">
        <f t="shared" si="16"/>
        <v>0</v>
      </c>
      <c r="U14" s="4">
        <f t="shared" si="17"/>
        <v>0</v>
      </c>
      <c r="V14" s="4">
        <f t="shared" si="18"/>
        <v>0</v>
      </c>
      <c r="W14" s="4">
        <f t="shared" si="19"/>
        <v>0</v>
      </c>
      <c r="X14" s="4">
        <f t="shared" si="20"/>
        <v>0</v>
      </c>
      <c r="Y14" s="4">
        <f t="shared" si="21"/>
        <v>0</v>
      </c>
      <c r="Z14" s="4">
        <f t="shared" si="22"/>
        <v>0</v>
      </c>
      <c r="AA14" s="4">
        <f t="shared" si="23"/>
        <v>0</v>
      </c>
      <c r="AB14" s="4">
        <f t="shared" si="24"/>
        <v>0</v>
      </c>
      <c r="AC14" s="4">
        <f t="shared" si="25"/>
        <v>0</v>
      </c>
      <c r="AD14" s="4">
        <f t="shared" si="26"/>
        <v>0</v>
      </c>
      <c r="AE14" s="4">
        <f t="shared" si="27"/>
        <v>0</v>
      </c>
      <c r="AF14" s="4">
        <f t="shared" si="28"/>
        <v>0</v>
      </c>
      <c r="AG14" s="4">
        <f t="shared" si="29"/>
        <v>0</v>
      </c>
      <c r="AH14" s="4">
        <f t="shared" si="30"/>
        <v>0</v>
      </c>
      <c r="AI14" s="4">
        <f t="shared" si="31"/>
        <v>0</v>
      </c>
      <c r="AJ14" s="4">
        <f t="shared" si="32"/>
        <v>0</v>
      </c>
      <c r="AK14" s="4">
        <f t="shared" si="33"/>
        <v>0</v>
      </c>
      <c r="AL14" s="4">
        <f t="shared" si="34"/>
        <v>0</v>
      </c>
      <c r="AM14" s="4">
        <f t="shared" si="35"/>
        <v>0</v>
      </c>
      <c r="AN14" s="4">
        <f t="shared" si="36"/>
        <v>0</v>
      </c>
      <c r="AO14" s="4">
        <f t="shared" si="37"/>
        <v>0</v>
      </c>
      <c r="AP14" s="4">
        <f t="shared" si="38"/>
        <v>0</v>
      </c>
      <c r="AQ14" s="4">
        <f t="shared" si="39"/>
        <v>0</v>
      </c>
      <c r="AS14" s="17">
        <f t="shared" si="40"/>
        <v>7</v>
      </c>
      <c r="AT14" s="7">
        <f t="shared" si="41"/>
        <v>33121.564832667602</v>
      </c>
      <c r="AU14" s="8">
        <f t="shared" si="42"/>
        <v>25200</v>
      </c>
    </row>
    <row r="15" spans="2:57" outlineLevel="1" x14ac:dyDescent="0.25">
      <c r="C15" s="10">
        <v>8</v>
      </c>
      <c r="D15" s="4">
        <f t="shared" si="0"/>
        <v>6580.9408349400865</v>
      </c>
      <c r="E15" s="4">
        <f t="shared" si="1"/>
        <v>6037.5603990276022</v>
      </c>
      <c r="F15" s="4">
        <f t="shared" si="2"/>
        <v>5539.0462376400019</v>
      </c>
      <c r="G15" s="4">
        <f t="shared" si="3"/>
        <v>5081.6937960000014</v>
      </c>
      <c r="H15" s="4">
        <f t="shared" si="4"/>
        <v>4662.1044000000011</v>
      </c>
      <c r="I15" s="4">
        <f t="shared" si="5"/>
        <v>4277.1600000000008</v>
      </c>
      <c r="J15" s="4">
        <f t="shared" si="6"/>
        <v>3924.0000000000005</v>
      </c>
      <c r="K15" s="4">
        <f t="shared" si="7"/>
        <v>3600</v>
      </c>
      <c r="L15" s="4">
        <f t="shared" si="8"/>
        <v>0</v>
      </c>
      <c r="M15" s="4">
        <f t="shared" si="9"/>
        <v>0</v>
      </c>
      <c r="N15" s="4">
        <f t="shared" si="10"/>
        <v>0</v>
      </c>
      <c r="O15" s="4">
        <f t="shared" si="11"/>
        <v>0</v>
      </c>
      <c r="P15" s="4">
        <f t="shared" si="12"/>
        <v>0</v>
      </c>
      <c r="Q15" s="4">
        <f t="shared" si="13"/>
        <v>0</v>
      </c>
      <c r="R15" s="4">
        <f t="shared" si="14"/>
        <v>0</v>
      </c>
      <c r="S15" s="4">
        <f t="shared" si="15"/>
        <v>0</v>
      </c>
      <c r="T15" s="4">
        <f t="shared" si="16"/>
        <v>0</v>
      </c>
      <c r="U15" s="4">
        <f t="shared" si="17"/>
        <v>0</v>
      </c>
      <c r="V15" s="4">
        <f t="shared" si="18"/>
        <v>0</v>
      </c>
      <c r="W15" s="4">
        <f t="shared" si="19"/>
        <v>0</v>
      </c>
      <c r="X15" s="4">
        <f t="shared" si="20"/>
        <v>0</v>
      </c>
      <c r="Y15" s="4">
        <f t="shared" si="21"/>
        <v>0</v>
      </c>
      <c r="Z15" s="4">
        <f t="shared" si="22"/>
        <v>0</v>
      </c>
      <c r="AA15" s="4">
        <f t="shared" si="23"/>
        <v>0</v>
      </c>
      <c r="AB15" s="4">
        <f t="shared" si="24"/>
        <v>0</v>
      </c>
      <c r="AC15" s="4">
        <f t="shared" si="25"/>
        <v>0</v>
      </c>
      <c r="AD15" s="4">
        <f t="shared" si="26"/>
        <v>0</v>
      </c>
      <c r="AE15" s="4">
        <f t="shared" si="27"/>
        <v>0</v>
      </c>
      <c r="AF15" s="4">
        <f t="shared" si="28"/>
        <v>0</v>
      </c>
      <c r="AG15" s="4">
        <f t="shared" si="29"/>
        <v>0</v>
      </c>
      <c r="AH15" s="4">
        <f t="shared" si="30"/>
        <v>0</v>
      </c>
      <c r="AI15" s="4">
        <f t="shared" si="31"/>
        <v>0</v>
      </c>
      <c r="AJ15" s="4">
        <f t="shared" si="32"/>
        <v>0</v>
      </c>
      <c r="AK15" s="4">
        <f t="shared" si="33"/>
        <v>0</v>
      </c>
      <c r="AL15" s="4">
        <f t="shared" si="34"/>
        <v>0</v>
      </c>
      <c r="AM15" s="4">
        <f t="shared" si="35"/>
        <v>0</v>
      </c>
      <c r="AN15" s="4">
        <f t="shared" si="36"/>
        <v>0</v>
      </c>
      <c r="AO15" s="4">
        <f t="shared" si="37"/>
        <v>0</v>
      </c>
      <c r="AP15" s="4">
        <f t="shared" si="38"/>
        <v>0</v>
      </c>
      <c r="AQ15" s="4">
        <f t="shared" si="39"/>
        <v>0</v>
      </c>
      <c r="AS15" s="17">
        <f t="shared" si="40"/>
        <v>8</v>
      </c>
      <c r="AT15" s="7">
        <f t="shared" si="41"/>
        <v>39702.505667607693</v>
      </c>
      <c r="AU15" s="8">
        <f t="shared" si="42"/>
        <v>28800</v>
      </c>
    </row>
    <row r="16" spans="2:57" outlineLevel="1" x14ac:dyDescent="0.25">
      <c r="C16" s="10">
        <v>9</v>
      </c>
      <c r="D16" s="4">
        <f t="shared" si="0"/>
        <v>7173.2255100846951</v>
      </c>
      <c r="E16" s="4">
        <f t="shared" si="1"/>
        <v>6580.9408349400865</v>
      </c>
      <c r="F16" s="4">
        <f t="shared" si="2"/>
        <v>6037.5603990276022</v>
      </c>
      <c r="G16" s="4">
        <f t="shared" si="3"/>
        <v>5539.0462376400019</v>
      </c>
      <c r="H16" s="4">
        <f t="shared" si="4"/>
        <v>5081.6937960000014</v>
      </c>
      <c r="I16" s="4">
        <f t="shared" si="5"/>
        <v>4662.1044000000011</v>
      </c>
      <c r="J16" s="4">
        <f t="shared" si="6"/>
        <v>4277.1600000000008</v>
      </c>
      <c r="K16" s="4">
        <f t="shared" si="7"/>
        <v>3924.0000000000005</v>
      </c>
      <c r="L16" s="4">
        <f t="shared" si="8"/>
        <v>3600</v>
      </c>
      <c r="M16" s="4">
        <f t="shared" si="9"/>
        <v>0</v>
      </c>
      <c r="N16" s="4">
        <f t="shared" si="10"/>
        <v>0</v>
      </c>
      <c r="O16" s="4">
        <f t="shared" si="11"/>
        <v>0</v>
      </c>
      <c r="P16" s="4">
        <f t="shared" si="12"/>
        <v>0</v>
      </c>
      <c r="Q16" s="4">
        <f t="shared" si="13"/>
        <v>0</v>
      </c>
      <c r="R16" s="4">
        <f t="shared" si="14"/>
        <v>0</v>
      </c>
      <c r="S16" s="4">
        <f t="shared" si="15"/>
        <v>0</v>
      </c>
      <c r="T16" s="4">
        <f t="shared" si="16"/>
        <v>0</v>
      </c>
      <c r="U16" s="4">
        <f t="shared" si="17"/>
        <v>0</v>
      </c>
      <c r="V16" s="4">
        <f t="shared" si="18"/>
        <v>0</v>
      </c>
      <c r="W16" s="4">
        <f t="shared" si="19"/>
        <v>0</v>
      </c>
      <c r="X16" s="4">
        <f t="shared" si="20"/>
        <v>0</v>
      </c>
      <c r="Y16" s="4">
        <f t="shared" si="21"/>
        <v>0</v>
      </c>
      <c r="Z16" s="4">
        <f t="shared" si="22"/>
        <v>0</v>
      </c>
      <c r="AA16" s="4">
        <f t="shared" si="23"/>
        <v>0</v>
      </c>
      <c r="AB16" s="4">
        <f t="shared" si="24"/>
        <v>0</v>
      </c>
      <c r="AC16" s="4">
        <f t="shared" si="25"/>
        <v>0</v>
      </c>
      <c r="AD16" s="4">
        <f t="shared" si="26"/>
        <v>0</v>
      </c>
      <c r="AE16" s="4">
        <f t="shared" si="27"/>
        <v>0</v>
      </c>
      <c r="AF16" s="4">
        <f t="shared" si="28"/>
        <v>0</v>
      </c>
      <c r="AG16" s="4">
        <f t="shared" si="29"/>
        <v>0</v>
      </c>
      <c r="AH16" s="4">
        <f t="shared" si="30"/>
        <v>0</v>
      </c>
      <c r="AI16" s="4">
        <f t="shared" si="31"/>
        <v>0</v>
      </c>
      <c r="AJ16" s="4">
        <f t="shared" si="32"/>
        <v>0</v>
      </c>
      <c r="AK16" s="4">
        <f t="shared" si="33"/>
        <v>0</v>
      </c>
      <c r="AL16" s="4">
        <f t="shared" si="34"/>
        <v>0</v>
      </c>
      <c r="AM16" s="4">
        <f t="shared" si="35"/>
        <v>0</v>
      </c>
      <c r="AN16" s="4">
        <f t="shared" si="36"/>
        <v>0</v>
      </c>
      <c r="AO16" s="4">
        <f t="shared" si="37"/>
        <v>0</v>
      </c>
      <c r="AP16" s="4">
        <f t="shared" si="38"/>
        <v>0</v>
      </c>
      <c r="AQ16" s="4">
        <f t="shared" si="39"/>
        <v>0</v>
      </c>
      <c r="AS16" s="17">
        <f t="shared" si="40"/>
        <v>9</v>
      </c>
      <c r="AT16" s="7">
        <f t="shared" si="41"/>
        <v>46875.731177692396</v>
      </c>
      <c r="AU16" s="8">
        <f t="shared" si="42"/>
        <v>32400</v>
      </c>
    </row>
    <row r="17" spans="3:47" outlineLevel="1" x14ac:dyDescent="0.25">
      <c r="C17" s="10">
        <v>10</v>
      </c>
      <c r="D17" s="4">
        <f t="shared" si="0"/>
        <v>7818.815805992318</v>
      </c>
      <c r="E17" s="4">
        <f t="shared" si="1"/>
        <v>7173.2255100846951</v>
      </c>
      <c r="F17" s="4">
        <f t="shared" si="2"/>
        <v>6580.9408349400865</v>
      </c>
      <c r="G17" s="4">
        <f t="shared" si="3"/>
        <v>6037.5603990276022</v>
      </c>
      <c r="H17" s="4">
        <f t="shared" si="4"/>
        <v>5539.0462376400019</v>
      </c>
      <c r="I17" s="4">
        <f t="shared" si="5"/>
        <v>5081.6937960000014</v>
      </c>
      <c r="J17" s="4">
        <f t="shared" si="6"/>
        <v>4662.1044000000011</v>
      </c>
      <c r="K17" s="4">
        <f t="shared" si="7"/>
        <v>4277.1600000000008</v>
      </c>
      <c r="L17" s="4">
        <f t="shared" si="8"/>
        <v>3924.0000000000005</v>
      </c>
      <c r="M17" s="4">
        <f t="shared" si="9"/>
        <v>3600</v>
      </c>
      <c r="N17" s="4">
        <f t="shared" si="10"/>
        <v>0</v>
      </c>
      <c r="O17" s="4">
        <f t="shared" si="11"/>
        <v>0</v>
      </c>
      <c r="P17" s="4">
        <f t="shared" si="12"/>
        <v>0</v>
      </c>
      <c r="Q17" s="4">
        <f t="shared" si="13"/>
        <v>0</v>
      </c>
      <c r="R17" s="4">
        <f t="shared" si="14"/>
        <v>0</v>
      </c>
      <c r="S17" s="4">
        <f t="shared" si="15"/>
        <v>0</v>
      </c>
      <c r="T17" s="4">
        <f t="shared" si="16"/>
        <v>0</v>
      </c>
      <c r="U17" s="4">
        <f t="shared" si="17"/>
        <v>0</v>
      </c>
      <c r="V17" s="4">
        <f t="shared" si="18"/>
        <v>0</v>
      </c>
      <c r="W17" s="4">
        <f t="shared" si="19"/>
        <v>0</v>
      </c>
      <c r="X17" s="4">
        <f t="shared" si="20"/>
        <v>0</v>
      </c>
      <c r="Y17" s="4">
        <f t="shared" si="21"/>
        <v>0</v>
      </c>
      <c r="Z17" s="4">
        <f t="shared" si="22"/>
        <v>0</v>
      </c>
      <c r="AA17" s="4">
        <f t="shared" si="23"/>
        <v>0</v>
      </c>
      <c r="AB17" s="4">
        <f t="shared" si="24"/>
        <v>0</v>
      </c>
      <c r="AC17" s="4">
        <f t="shared" si="25"/>
        <v>0</v>
      </c>
      <c r="AD17" s="4">
        <f t="shared" si="26"/>
        <v>0</v>
      </c>
      <c r="AE17" s="4">
        <f t="shared" si="27"/>
        <v>0</v>
      </c>
      <c r="AF17" s="4">
        <f t="shared" si="28"/>
        <v>0</v>
      </c>
      <c r="AG17" s="4">
        <f t="shared" si="29"/>
        <v>0</v>
      </c>
      <c r="AH17" s="4">
        <f t="shared" si="30"/>
        <v>0</v>
      </c>
      <c r="AI17" s="4">
        <f t="shared" si="31"/>
        <v>0</v>
      </c>
      <c r="AJ17" s="4">
        <f t="shared" si="32"/>
        <v>0</v>
      </c>
      <c r="AK17" s="4">
        <f t="shared" si="33"/>
        <v>0</v>
      </c>
      <c r="AL17" s="4">
        <f t="shared" si="34"/>
        <v>0</v>
      </c>
      <c r="AM17" s="4">
        <f t="shared" si="35"/>
        <v>0</v>
      </c>
      <c r="AN17" s="4">
        <f t="shared" si="36"/>
        <v>0</v>
      </c>
      <c r="AO17" s="4">
        <f t="shared" si="37"/>
        <v>0</v>
      </c>
      <c r="AP17" s="4">
        <f t="shared" si="38"/>
        <v>0</v>
      </c>
      <c r="AQ17" s="4">
        <f t="shared" si="39"/>
        <v>0</v>
      </c>
      <c r="AS17" s="17">
        <f t="shared" si="40"/>
        <v>10</v>
      </c>
      <c r="AT17" s="7">
        <f t="shared" si="41"/>
        <v>54694.546983684711</v>
      </c>
      <c r="AU17" s="8">
        <f t="shared" si="42"/>
        <v>36000</v>
      </c>
    </row>
    <row r="18" spans="3:47" outlineLevel="1" x14ac:dyDescent="0.25">
      <c r="C18" s="10">
        <v>11</v>
      </c>
      <c r="D18" s="4">
        <f t="shared" si="0"/>
        <v>8522.5092285316277</v>
      </c>
      <c r="E18" s="4">
        <f t="shared" si="1"/>
        <v>7818.815805992318</v>
      </c>
      <c r="F18" s="4">
        <f t="shared" si="2"/>
        <v>7173.2255100846951</v>
      </c>
      <c r="G18" s="4">
        <f t="shared" si="3"/>
        <v>6580.9408349400865</v>
      </c>
      <c r="H18" s="4">
        <f t="shared" si="4"/>
        <v>6037.5603990276022</v>
      </c>
      <c r="I18" s="4">
        <f t="shared" si="5"/>
        <v>5539.0462376400019</v>
      </c>
      <c r="J18" s="4">
        <f t="shared" si="6"/>
        <v>5081.6937960000014</v>
      </c>
      <c r="K18" s="4">
        <f t="shared" si="7"/>
        <v>4662.1044000000011</v>
      </c>
      <c r="L18" s="4">
        <f t="shared" si="8"/>
        <v>4277.1600000000008</v>
      </c>
      <c r="M18" s="4">
        <f t="shared" si="9"/>
        <v>3924.0000000000005</v>
      </c>
      <c r="N18" s="4">
        <f t="shared" si="10"/>
        <v>3600</v>
      </c>
      <c r="O18" s="4">
        <f t="shared" si="11"/>
        <v>0</v>
      </c>
      <c r="P18" s="4">
        <f t="shared" si="12"/>
        <v>0</v>
      </c>
      <c r="Q18" s="4">
        <f t="shared" si="13"/>
        <v>0</v>
      </c>
      <c r="R18" s="4">
        <f t="shared" si="14"/>
        <v>0</v>
      </c>
      <c r="S18" s="4">
        <f t="shared" si="15"/>
        <v>0</v>
      </c>
      <c r="T18" s="4">
        <f t="shared" si="16"/>
        <v>0</v>
      </c>
      <c r="U18" s="4">
        <f t="shared" si="17"/>
        <v>0</v>
      </c>
      <c r="V18" s="4">
        <f t="shared" si="18"/>
        <v>0</v>
      </c>
      <c r="W18" s="4">
        <f t="shared" si="19"/>
        <v>0</v>
      </c>
      <c r="X18" s="4">
        <f t="shared" si="20"/>
        <v>0</v>
      </c>
      <c r="Y18" s="4">
        <f t="shared" si="21"/>
        <v>0</v>
      </c>
      <c r="Z18" s="4">
        <f t="shared" si="22"/>
        <v>0</v>
      </c>
      <c r="AA18" s="4">
        <f t="shared" si="23"/>
        <v>0</v>
      </c>
      <c r="AB18" s="4">
        <f t="shared" si="24"/>
        <v>0</v>
      </c>
      <c r="AC18" s="4">
        <f t="shared" si="25"/>
        <v>0</v>
      </c>
      <c r="AD18" s="4">
        <f t="shared" si="26"/>
        <v>0</v>
      </c>
      <c r="AE18" s="4">
        <f t="shared" si="27"/>
        <v>0</v>
      </c>
      <c r="AF18" s="4">
        <f t="shared" si="28"/>
        <v>0</v>
      </c>
      <c r="AG18" s="4">
        <f t="shared" si="29"/>
        <v>0</v>
      </c>
      <c r="AH18" s="4">
        <f t="shared" si="30"/>
        <v>0</v>
      </c>
      <c r="AI18" s="4">
        <f t="shared" si="31"/>
        <v>0</v>
      </c>
      <c r="AJ18" s="4">
        <f t="shared" si="32"/>
        <v>0</v>
      </c>
      <c r="AK18" s="4">
        <f t="shared" si="33"/>
        <v>0</v>
      </c>
      <c r="AL18" s="4">
        <f t="shared" si="34"/>
        <v>0</v>
      </c>
      <c r="AM18" s="4">
        <f t="shared" si="35"/>
        <v>0</v>
      </c>
      <c r="AN18" s="4">
        <f t="shared" si="36"/>
        <v>0</v>
      </c>
      <c r="AO18" s="4">
        <f t="shared" si="37"/>
        <v>0</v>
      </c>
      <c r="AP18" s="4">
        <f t="shared" si="38"/>
        <v>0</v>
      </c>
      <c r="AQ18" s="4">
        <f t="shared" si="39"/>
        <v>0</v>
      </c>
      <c r="AS18" s="17">
        <f t="shared" si="40"/>
        <v>11</v>
      </c>
      <c r="AT18" s="7">
        <f t="shared" si="41"/>
        <v>63217.056212216339</v>
      </c>
      <c r="AU18" s="8">
        <f t="shared" si="42"/>
        <v>39600</v>
      </c>
    </row>
    <row r="19" spans="3:47" outlineLevel="1" x14ac:dyDescent="0.25">
      <c r="C19" s="10">
        <v>12</v>
      </c>
      <c r="D19" s="4">
        <f t="shared" si="0"/>
        <v>9289.5350590994749</v>
      </c>
      <c r="E19" s="4">
        <f t="shared" si="1"/>
        <v>8522.5092285316277</v>
      </c>
      <c r="F19" s="4">
        <f t="shared" si="2"/>
        <v>7818.815805992318</v>
      </c>
      <c r="G19" s="4">
        <f t="shared" si="3"/>
        <v>7173.2255100846951</v>
      </c>
      <c r="H19" s="4">
        <f t="shared" si="4"/>
        <v>6580.9408349400865</v>
      </c>
      <c r="I19" s="4">
        <f t="shared" si="5"/>
        <v>6037.5603990276022</v>
      </c>
      <c r="J19" s="4">
        <f t="shared" si="6"/>
        <v>5539.0462376400019</v>
      </c>
      <c r="K19" s="4">
        <f t="shared" si="7"/>
        <v>5081.6937960000014</v>
      </c>
      <c r="L19" s="4">
        <f t="shared" si="8"/>
        <v>4662.1044000000011</v>
      </c>
      <c r="M19" s="4">
        <f t="shared" si="9"/>
        <v>4277.1600000000008</v>
      </c>
      <c r="N19" s="4">
        <f t="shared" si="10"/>
        <v>3924.0000000000005</v>
      </c>
      <c r="O19" s="4">
        <f t="shared" si="11"/>
        <v>3600</v>
      </c>
      <c r="P19" s="4">
        <f t="shared" si="12"/>
        <v>0</v>
      </c>
      <c r="Q19" s="4">
        <f t="shared" si="13"/>
        <v>0</v>
      </c>
      <c r="R19" s="4">
        <f t="shared" si="14"/>
        <v>0</v>
      </c>
      <c r="S19" s="4">
        <f t="shared" si="15"/>
        <v>0</v>
      </c>
      <c r="T19" s="4">
        <f t="shared" si="16"/>
        <v>0</v>
      </c>
      <c r="U19" s="4">
        <f t="shared" si="17"/>
        <v>0</v>
      </c>
      <c r="V19" s="4">
        <f t="shared" si="18"/>
        <v>0</v>
      </c>
      <c r="W19" s="4">
        <f t="shared" si="19"/>
        <v>0</v>
      </c>
      <c r="X19" s="4">
        <f t="shared" si="20"/>
        <v>0</v>
      </c>
      <c r="Y19" s="4">
        <f t="shared" si="21"/>
        <v>0</v>
      </c>
      <c r="Z19" s="4">
        <f t="shared" si="22"/>
        <v>0</v>
      </c>
      <c r="AA19" s="4">
        <f t="shared" si="23"/>
        <v>0</v>
      </c>
      <c r="AB19" s="4">
        <f t="shared" si="24"/>
        <v>0</v>
      </c>
      <c r="AC19" s="4">
        <f t="shared" si="25"/>
        <v>0</v>
      </c>
      <c r="AD19" s="4">
        <f t="shared" si="26"/>
        <v>0</v>
      </c>
      <c r="AE19" s="4">
        <f t="shared" si="27"/>
        <v>0</v>
      </c>
      <c r="AF19" s="4">
        <f t="shared" si="28"/>
        <v>0</v>
      </c>
      <c r="AG19" s="4">
        <f t="shared" si="29"/>
        <v>0</v>
      </c>
      <c r="AH19" s="4">
        <f t="shared" si="30"/>
        <v>0</v>
      </c>
      <c r="AI19" s="4">
        <f t="shared" si="31"/>
        <v>0</v>
      </c>
      <c r="AJ19" s="4">
        <f t="shared" si="32"/>
        <v>0</v>
      </c>
      <c r="AK19" s="4">
        <f t="shared" si="33"/>
        <v>0</v>
      </c>
      <c r="AL19" s="4">
        <f t="shared" si="34"/>
        <v>0</v>
      </c>
      <c r="AM19" s="4">
        <f t="shared" si="35"/>
        <v>0</v>
      </c>
      <c r="AN19" s="4">
        <f t="shared" si="36"/>
        <v>0</v>
      </c>
      <c r="AO19" s="4">
        <f t="shared" si="37"/>
        <v>0</v>
      </c>
      <c r="AP19" s="4">
        <f t="shared" si="38"/>
        <v>0</v>
      </c>
      <c r="AQ19" s="4">
        <f t="shared" si="39"/>
        <v>0</v>
      </c>
      <c r="AS19" s="17">
        <f t="shared" si="40"/>
        <v>12</v>
      </c>
      <c r="AT19" s="7">
        <f t="shared" si="41"/>
        <v>72506.591271315818</v>
      </c>
      <c r="AU19" s="8">
        <f t="shared" si="42"/>
        <v>43200</v>
      </c>
    </row>
    <row r="20" spans="3:47" outlineLevel="1" x14ac:dyDescent="0.25">
      <c r="C20" s="10">
        <v>13</v>
      </c>
      <c r="D20" s="4">
        <f t="shared" si="0"/>
        <v>10125.593214418428</v>
      </c>
      <c r="E20" s="4">
        <f t="shared" si="1"/>
        <v>9289.5350590994749</v>
      </c>
      <c r="F20" s="4">
        <f t="shared" si="2"/>
        <v>8522.5092285316277</v>
      </c>
      <c r="G20" s="4">
        <f t="shared" si="3"/>
        <v>7818.815805992318</v>
      </c>
      <c r="H20" s="4">
        <f t="shared" si="4"/>
        <v>7173.2255100846951</v>
      </c>
      <c r="I20" s="4">
        <f t="shared" si="5"/>
        <v>6580.9408349400865</v>
      </c>
      <c r="J20" s="4">
        <f t="shared" si="6"/>
        <v>6037.5603990276022</v>
      </c>
      <c r="K20" s="4">
        <f t="shared" si="7"/>
        <v>5539.0462376400019</v>
      </c>
      <c r="L20" s="4">
        <f t="shared" si="8"/>
        <v>5081.6937960000014</v>
      </c>
      <c r="M20" s="4">
        <f t="shared" si="9"/>
        <v>4662.1044000000011</v>
      </c>
      <c r="N20" s="4">
        <f t="shared" si="10"/>
        <v>4277.1600000000008</v>
      </c>
      <c r="O20" s="4">
        <f t="shared" si="11"/>
        <v>3924.0000000000005</v>
      </c>
      <c r="P20" s="4">
        <f t="shared" si="12"/>
        <v>3600</v>
      </c>
      <c r="Q20" s="4">
        <f t="shared" si="13"/>
        <v>0</v>
      </c>
      <c r="R20" s="4">
        <f t="shared" si="14"/>
        <v>0</v>
      </c>
      <c r="S20" s="4">
        <f t="shared" si="15"/>
        <v>0</v>
      </c>
      <c r="T20" s="4">
        <f t="shared" si="16"/>
        <v>0</v>
      </c>
      <c r="U20" s="4">
        <f t="shared" si="17"/>
        <v>0</v>
      </c>
      <c r="V20" s="4">
        <f t="shared" si="18"/>
        <v>0</v>
      </c>
      <c r="W20" s="4">
        <f t="shared" si="19"/>
        <v>0</v>
      </c>
      <c r="X20" s="4">
        <f t="shared" si="20"/>
        <v>0</v>
      </c>
      <c r="Y20" s="4">
        <f t="shared" si="21"/>
        <v>0</v>
      </c>
      <c r="Z20" s="4">
        <f t="shared" si="22"/>
        <v>0</v>
      </c>
      <c r="AA20" s="4">
        <f t="shared" si="23"/>
        <v>0</v>
      </c>
      <c r="AB20" s="4">
        <f t="shared" si="24"/>
        <v>0</v>
      </c>
      <c r="AC20" s="4">
        <f t="shared" si="25"/>
        <v>0</v>
      </c>
      <c r="AD20" s="4">
        <f t="shared" si="26"/>
        <v>0</v>
      </c>
      <c r="AE20" s="4">
        <f t="shared" si="27"/>
        <v>0</v>
      </c>
      <c r="AF20" s="4">
        <f t="shared" si="28"/>
        <v>0</v>
      </c>
      <c r="AG20" s="4">
        <f t="shared" si="29"/>
        <v>0</v>
      </c>
      <c r="AH20" s="4">
        <f t="shared" si="30"/>
        <v>0</v>
      </c>
      <c r="AI20" s="4">
        <f t="shared" si="31"/>
        <v>0</v>
      </c>
      <c r="AJ20" s="4">
        <f t="shared" si="32"/>
        <v>0</v>
      </c>
      <c r="AK20" s="4">
        <f t="shared" si="33"/>
        <v>0</v>
      </c>
      <c r="AL20" s="4">
        <f t="shared" si="34"/>
        <v>0</v>
      </c>
      <c r="AM20" s="4">
        <f t="shared" si="35"/>
        <v>0</v>
      </c>
      <c r="AN20" s="4">
        <f t="shared" si="36"/>
        <v>0</v>
      </c>
      <c r="AO20" s="4">
        <f t="shared" si="37"/>
        <v>0</v>
      </c>
      <c r="AP20" s="4">
        <f t="shared" si="38"/>
        <v>0</v>
      </c>
      <c r="AQ20" s="4">
        <f t="shared" si="39"/>
        <v>0</v>
      </c>
      <c r="AS20" s="17">
        <f t="shared" si="40"/>
        <v>13</v>
      </c>
      <c r="AT20" s="7">
        <f t="shared" si="41"/>
        <v>82632.184485734237</v>
      </c>
      <c r="AU20" s="8">
        <f t="shared" si="42"/>
        <v>46800</v>
      </c>
    </row>
    <row r="21" spans="3:47" outlineLevel="1" x14ac:dyDescent="0.25">
      <c r="C21" s="10">
        <v>14</v>
      </c>
      <c r="D21" s="4">
        <f t="shared" si="0"/>
        <v>11036.896603716088</v>
      </c>
      <c r="E21" s="4">
        <f t="shared" si="1"/>
        <v>10125.593214418428</v>
      </c>
      <c r="F21" s="4">
        <f t="shared" si="2"/>
        <v>9289.5350590994749</v>
      </c>
      <c r="G21" s="4">
        <f t="shared" si="3"/>
        <v>8522.5092285316277</v>
      </c>
      <c r="H21" s="4">
        <f t="shared" si="4"/>
        <v>7818.815805992318</v>
      </c>
      <c r="I21" s="4">
        <f t="shared" si="5"/>
        <v>7173.2255100846951</v>
      </c>
      <c r="J21" s="4">
        <f t="shared" si="6"/>
        <v>6580.9408349400865</v>
      </c>
      <c r="K21" s="4">
        <f t="shared" si="7"/>
        <v>6037.5603990276022</v>
      </c>
      <c r="L21" s="4">
        <f t="shared" si="8"/>
        <v>5539.0462376400019</v>
      </c>
      <c r="M21" s="4">
        <f t="shared" si="9"/>
        <v>5081.6937960000014</v>
      </c>
      <c r="N21" s="4">
        <f t="shared" si="10"/>
        <v>4662.1044000000011</v>
      </c>
      <c r="O21" s="4">
        <f t="shared" si="11"/>
        <v>4277.1600000000008</v>
      </c>
      <c r="P21" s="4">
        <f t="shared" si="12"/>
        <v>3924.0000000000005</v>
      </c>
      <c r="Q21" s="4">
        <f t="shared" si="13"/>
        <v>3600</v>
      </c>
      <c r="R21" s="4">
        <f t="shared" si="14"/>
        <v>0</v>
      </c>
      <c r="S21" s="4">
        <f t="shared" si="15"/>
        <v>0</v>
      </c>
      <c r="T21" s="4">
        <f t="shared" si="16"/>
        <v>0</v>
      </c>
      <c r="U21" s="4">
        <f t="shared" si="17"/>
        <v>0</v>
      </c>
      <c r="V21" s="4">
        <f t="shared" si="18"/>
        <v>0</v>
      </c>
      <c r="W21" s="4">
        <f t="shared" si="19"/>
        <v>0</v>
      </c>
      <c r="X21" s="4">
        <f t="shared" si="20"/>
        <v>0</v>
      </c>
      <c r="Y21" s="4">
        <f t="shared" si="21"/>
        <v>0</v>
      </c>
      <c r="Z21" s="4">
        <f t="shared" si="22"/>
        <v>0</v>
      </c>
      <c r="AA21" s="4">
        <f t="shared" si="23"/>
        <v>0</v>
      </c>
      <c r="AB21" s="4">
        <f t="shared" si="24"/>
        <v>0</v>
      </c>
      <c r="AC21" s="4">
        <f t="shared" si="25"/>
        <v>0</v>
      </c>
      <c r="AD21" s="4">
        <f t="shared" si="26"/>
        <v>0</v>
      </c>
      <c r="AE21" s="4">
        <f t="shared" si="27"/>
        <v>0</v>
      </c>
      <c r="AF21" s="4">
        <f t="shared" si="28"/>
        <v>0</v>
      </c>
      <c r="AG21" s="4">
        <f t="shared" si="29"/>
        <v>0</v>
      </c>
      <c r="AH21" s="4">
        <f t="shared" si="30"/>
        <v>0</v>
      </c>
      <c r="AI21" s="4">
        <f t="shared" si="31"/>
        <v>0</v>
      </c>
      <c r="AJ21" s="4">
        <f t="shared" si="32"/>
        <v>0</v>
      </c>
      <c r="AK21" s="4">
        <f t="shared" si="33"/>
        <v>0</v>
      </c>
      <c r="AL21" s="4">
        <f t="shared" si="34"/>
        <v>0</v>
      </c>
      <c r="AM21" s="4">
        <f t="shared" si="35"/>
        <v>0</v>
      </c>
      <c r="AN21" s="4">
        <f t="shared" si="36"/>
        <v>0</v>
      </c>
      <c r="AO21" s="4">
        <f t="shared" si="37"/>
        <v>0</v>
      </c>
      <c r="AP21" s="4">
        <f t="shared" si="38"/>
        <v>0</v>
      </c>
      <c r="AQ21" s="4">
        <f t="shared" si="39"/>
        <v>0</v>
      </c>
      <c r="AS21" s="17">
        <f t="shared" si="40"/>
        <v>14</v>
      </c>
      <c r="AT21" s="7">
        <f t="shared" si="41"/>
        <v>93669.081089450323</v>
      </c>
      <c r="AU21" s="8">
        <f t="shared" si="42"/>
        <v>50400</v>
      </c>
    </row>
    <row r="22" spans="3:47" outlineLevel="1" x14ac:dyDescent="0.25">
      <c r="C22" s="10">
        <v>15</v>
      </c>
      <c r="D22" s="4">
        <f t="shared" si="0"/>
        <v>12030.217298050537</v>
      </c>
      <c r="E22" s="4">
        <f t="shared" si="1"/>
        <v>11036.896603716088</v>
      </c>
      <c r="F22" s="4">
        <f t="shared" si="2"/>
        <v>10125.593214418428</v>
      </c>
      <c r="G22" s="4">
        <f t="shared" si="3"/>
        <v>9289.5350590994749</v>
      </c>
      <c r="H22" s="4">
        <f t="shared" si="4"/>
        <v>8522.5092285316277</v>
      </c>
      <c r="I22" s="4">
        <f t="shared" si="5"/>
        <v>7818.815805992318</v>
      </c>
      <c r="J22" s="4">
        <f t="shared" si="6"/>
        <v>7173.2255100846951</v>
      </c>
      <c r="K22" s="4">
        <f t="shared" si="7"/>
        <v>6580.9408349400865</v>
      </c>
      <c r="L22" s="4">
        <f t="shared" si="8"/>
        <v>6037.5603990276022</v>
      </c>
      <c r="M22" s="4">
        <f t="shared" si="9"/>
        <v>5539.0462376400019</v>
      </c>
      <c r="N22" s="4">
        <f t="shared" si="10"/>
        <v>5081.6937960000014</v>
      </c>
      <c r="O22" s="4">
        <f t="shared" si="11"/>
        <v>4662.1044000000011</v>
      </c>
      <c r="P22" s="4">
        <f t="shared" si="12"/>
        <v>4277.1600000000008</v>
      </c>
      <c r="Q22" s="4">
        <f t="shared" si="13"/>
        <v>3924.0000000000005</v>
      </c>
      <c r="R22" s="4">
        <f t="shared" si="14"/>
        <v>3600</v>
      </c>
      <c r="S22" s="4">
        <f t="shared" si="15"/>
        <v>0</v>
      </c>
      <c r="T22" s="4">
        <f t="shared" si="16"/>
        <v>0</v>
      </c>
      <c r="U22" s="4">
        <f t="shared" si="17"/>
        <v>0</v>
      </c>
      <c r="V22" s="4">
        <f t="shared" si="18"/>
        <v>0</v>
      </c>
      <c r="W22" s="4">
        <f t="shared" si="19"/>
        <v>0</v>
      </c>
      <c r="X22" s="4">
        <f t="shared" si="20"/>
        <v>0</v>
      </c>
      <c r="Y22" s="4">
        <f t="shared" si="21"/>
        <v>0</v>
      </c>
      <c r="Z22" s="4">
        <f t="shared" si="22"/>
        <v>0</v>
      </c>
      <c r="AA22" s="4">
        <f t="shared" si="23"/>
        <v>0</v>
      </c>
      <c r="AB22" s="4">
        <f t="shared" si="24"/>
        <v>0</v>
      </c>
      <c r="AC22" s="4">
        <f t="shared" si="25"/>
        <v>0</v>
      </c>
      <c r="AD22" s="4">
        <f t="shared" si="26"/>
        <v>0</v>
      </c>
      <c r="AE22" s="4">
        <f t="shared" si="27"/>
        <v>0</v>
      </c>
      <c r="AF22" s="4">
        <f t="shared" si="28"/>
        <v>0</v>
      </c>
      <c r="AG22" s="4">
        <f t="shared" si="29"/>
        <v>0</v>
      </c>
      <c r="AH22" s="4">
        <f t="shared" si="30"/>
        <v>0</v>
      </c>
      <c r="AI22" s="4">
        <f t="shared" si="31"/>
        <v>0</v>
      </c>
      <c r="AJ22" s="4">
        <f t="shared" si="32"/>
        <v>0</v>
      </c>
      <c r="AK22" s="4">
        <f t="shared" si="33"/>
        <v>0</v>
      </c>
      <c r="AL22" s="4">
        <f t="shared" si="34"/>
        <v>0</v>
      </c>
      <c r="AM22" s="4">
        <f t="shared" si="35"/>
        <v>0</v>
      </c>
      <c r="AN22" s="4">
        <f t="shared" si="36"/>
        <v>0</v>
      </c>
      <c r="AO22" s="4">
        <f t="shared" si="37"/>
        <v>0</v>
      </c>
      <c r="AP22" s="4">
        <f t="shared" si="38"/>
        <v>0</v>
      </c>
      <c r="AQ22" s="4">
        <f t="shared" si="39"/>
        <v>0</v>
      </c>
      <c r="AS22" s="17">
        <f t="shared" si="40"/>
        <v>15</v>
      </c>
      <c r="AT22" s="7">
        <f t="shared" si="41"/>
        <v>105699.29838750085</v>
      </c>
      <c r="AU22" s="8">
        <f t="shared" si="42"/>
        <v>54000</v>
      </c>
    </row>
    <row r="23" spans="3:47" outlineLevel="1" x14ac:dyDescent="0.25">
      <c r="C23" s="10">
        <v>16</v>
      </c>
      <c r="D23" s="4">
        <f t="shared" si="0"/>
        <v>13112.936854875086</v>
      </c>
      <c r="E23" s="4">
        <f t="shared" si="1"/>
        <v>12030.217298050537</v>
      </c>
      <c r="F23" s="4">
        <f t="shared" si="2"/>
        <v>11036.896603716088</v>
      </c>
      <c r="G23" s="4">
        <f t="shared" si="3"/>
        <v>10125.593214418428</v>
      </c>
      <c r="H23" s="4">
        <f t="shared" si="4"/>
        <v>9289.5350590994749</v>
      </c>
      <c r="I23" s="4">
        <f t="shared" si="5"/>
        <v>8522.5092285316277</v>
      </c>
      <c r="J23" s="4">
        <f t="shared" si="6"/>
        <v>7818.815805992318</v>
      </c>
      <c r="K23" s="4">
        <f t="shared" si="7"/>
        <v>7173.2255100846951</v>
      </c>
      <c r="L23" s="4">
        <f t="shared" si="8"/>
        <v>6580.9408349400865</v>
      </c>
      <c r="M23" s="4">
        <f t="shared" si="9"/>
        <v>6037.5603990276022</v>
      </c>
      <c r="N23" s="4">
        <f t="shared" si="10"/>
        <v>5539.0462376400019</v>
      </c>
      <c r="O23" s="4">
        <f t="shared" si="11"/>
        <v>5081.6937960000014</v>
      </c>
      <c r="P23" s="4">
        <f t="shared" si="12"/>
        <v>4662.1044000000011</v>
      </c>
      <c r="Q23" s="4">
        <f t="shared" si="13"/>
        <v>4277.1600000000008</v>
      </c>
      <c r="R23" s="4">
        <f t="shared" si="14"/>
        <v>3924.0000000000005</v>
      </c>
      <c r="S23" s="4">
        <f t="shared" si="15"/>
        <v>3600</v>
      </c>
      <c r="T23" s="4">
        <f t="shared" si="16"/>
        <v>0</v>
      </c>
      <c r="U23" s="4">
        <f t="shared" si="17"/>
        <v>0</v>
      </c>
      <c r="V23" s="4">
        <f t="shared" si="18"/>
        <v>0</v>
      </c>
      <c r="W23" s="4">
        <f t="shared" si="19"/>
        <v>0</v>
      </c>
      <c r="X23" s="4">
        <f t="shared" si="20"/>
        <v>0</v>
      </c>
      <c r="Y23" s="4">
        <f t="shared" si="21"/>
        <v>0</v>
      </c>
      <c r="Z23" s="4">
        <f t="shared" si="22"/>
        <v>0</v>
      </c>
      <c r="AA23" s="4">
        <f t="shared" si="23"/>
        <v>0</v>
      </c>
      <c r="AB23" s="4">
        <f t="shared" si="24"/>
        <v>0</v>
      </c>
      <c r="AC23" s="4">
        <f t="shared" si="25"/>
        <v>0</v>
      </c>
      <c r="AD23" s="4">
        <f t="shared" si="26"/>
        <v>0</v>
      </c>
      <c r="AE23" s="4">
        <f t="shared" si="27"/>
        <v>0</v>
      </c>
      <c r="AF23" s="4">
        <f t="shared" si="28"/>
        <v>0</v>
      </c>
      <c r="AG23" s="4">
        <f t="shared" si="29"/>
        <v>0</v>
      </c>
      <c r="AH23" s="4">
        <f t="shared" si="30"/>
        <v>0</v>
      </c>
      <c r="AI23" s="4">
        <f t="shared" si="31"/>
        <v>0</v>
      </c>
      <c r="AJ23" s="4">
        <f t="shared" si="32"/>
        <v>0</v>
      </c>
      <c r="AK23" s="4">
        <f t="shared" si="33"/>
        <v>0</v>
      </c>
      <c r="AL23" s="4">
        <f t="shared" si="34"/>
        <v>0</v>
      </c>
      <c r="AM23" s="4">
        <f t="shared" si="35"/>
        <v>0</v>
      </c>
      <c r="AN23" s="4">
        <f t="shared" si="36"/>
        <v>0</v>
      </c>
      <c r="AO23" s="4">
        <f t="shared" si="37"/>
        <v>0</v>
      </c>
      <c r="AP23" s="4">
        <f t="shared" si="38"/>
        <v>0</v>
      </c>
      <c r="AQ23" s="4">
        <f t="shared" si="39"/>
        <v>0</v>
      </c>
      <c r="AS23" s="17">
        <f t="shared" si="40"/>
        <v>16</v>
      </c>
      <c r="AT23" s="7">
        <f t="shared" si="41"/>
        <v>118812.23524237594</v>
      </c>
      <c r="AU23" s="8">
        <f t="shared" si="42"/>
        <v>57600</v>
      </c>
    </row>
    <row r="24" spans="3:47" outlineLevel="1" x14ac:dyDescent="0.25">
      <c r="C24" s="10">
        <v>17</v>
      </c>
      <c r="D24" s="4">
        <f t="shared" si="0"/>
        <v>14293.101171813845</v>
      </c>
      <c r="E24" s="4">
        <f t="shared" si="1"/>
        <v>13112.936854875086</v>
      </c>
      <c r="F24" s="4">
        <f t="shared" si="2"/>
        <v>12030.217298050537</v>
      </c>
      <c r="G24" s="4">
        <f t="shared" si="3"/>
        <v>11036.896603716088</v>
      </c>
      <c r="H24" s="4">
        <f t="shared" si="4"/>
        <v>10125.593214418428</v>
      </c>
      <c r="I24" s="4">
        <f t="shared" si="5"/>
        <v>9289.5350590994749</v>
      </c>
      <c r="J24" s="4">
        <f t="shared" si="6"/>
        <v>8522.5092285316277</v>
      </c>
      <c r="K24" s="4">
        <f t="shared" si="7"/>
        <v>7818.815805992318</v>
      </c>
      <c r="L24" s="4">
        <f t="shared" si="8"/>
        <v>7173.2255100846951</v>
      </c>
      <c r="M24" s="4">
        <f t="shared" si="9"/>
        <v>6580.9408349400865</v>
      </c>
      <c r="N24" s="4">
        <f t="shared" si="10"/>
        <v>6037.5603990276022</v>
      </c>
      <c r="O24" s="4">
        <f t="shared" si="11"/>
        <v>5539.0462376400019</v>
      </c>
      <c r="P24" s="4">
        <f t="shared" si="12"/>
        <v>5081.6937960000014</v>
      </c>
      <c r="Q24" s="4">
        <f t="shared" si="13"/>
        <v>4662.1044000000011</v>
      </c>
      <c r="R24" s="4">
        <f t="shared" si="14"/>
        <v>4277.1600000000008</v>
      </c>
      <c r="S24" s="4">
        <f t="shared" si="15"/>
        <v>3924.0000000000005</v>
      </c>
      <c r="T24" s="4">
        <f t="shared" si="16"/>
        <v>3600</v>
      </c>
      <c r="U24" s="4">
        <f t="shared" si="17"/>
        <v>0</v>
      </c>
      <c r="V24" s="4">
        <f t="shared" si="18"/>
        <v>0</v>
      </c>
      <c r="W24" s="4">
        <f t="shared" si="19"/>
        <v>0</v>
      </c>
      <c r="X24" s="4">
        <f t="shared" si="20"/>
        <v>0</v>
      </c>
      <c r="Y24" s="4">
        <f t="shared" si="21"/>
        <v>0</v>
      </c>
      <c r="Z24" s="4">
        <f t="shared" si="22"/>
        <v>0</v>
      </c>
      <c r="AA24" s="4">
        <f t="shared" si="23"/>
        <v>0</v>
      </c>
      <c r="AB24" s="4">
        <f t="shared" si="24"/>
        <v>0</v>
      </c>
      <c r="AC24" s="4">
        <f t="shared" si="25"/>
        <v>0</v>
      </c>
      <c r="AD24" s="4">
        <f t="shared" si="26"/>
        <v>0</v>
      </c>
      <c r="AE24" s="4">
        <f t="shared" si="27"/>
        <v>0</v>
      </c>
      <c r="AF24" s="4">
        <f t="shared" si="28"/>
        <v>0</v>
      </c>
      <c r="AG24" s="4">
        <f t="shared" si="29"/>
        <v>0</v>
      </c>
      <c r="AH24" s="4">
        <f t="shared" si="30"/>
        <v>0</v>
      </c>
      <c r="AI24" s="4">
        <f t="shared" si="31"/>
        <v>0</v>
      </c>
      <c r="AJ24" s="4">
        <f t="shared" si="32"/>
        <v>0</v>
      </c>
      <c r="AK24" s="4">
        <f t="shared" si="33"/>
        <v>0</v>
      </c>
      <c r="AL24" s="4">
        <f t="shared" si="34"/>
        <v>0</v>
      </c>
      <c r="AM24" s="4">
        <f t="shared" si="35"/>
        <v>0</v>
      </c>
      <c r="AN24" s="4">
        <f t="shared" si="36"/>
        <v>0</v>
      </c>
      <c r="AO24" s="4">
        <f t="shared" si="37"/>
        <v>0</v>
      </c>
      <c r="AP24" s="4">
        <f t="shared" si="38"/>
        <v>0</v>
      </c>
      <c r="AQ24" s="4">
        <f t="shared" si="39"/>
        <v>0</v>
      </c>
      <c r="AS24" s="17">
        <f t="shared" si="40"/>
        <v>17</v>
      </c>
      <c r="AT24" s="7">
        <f t="shared" si="41"/>
        <v>133105.33641418978</v>
      </c>
      <c r="AU24" s="8">
        <f t="shared" si="42"/>
        <v>61200</v>
      </c>
    </row>
    <row r="25" spans="3:47" outlineLevel="1" x14ac:dyDescent="0.25">
      <c r="C25" s="10">
        <v>18</v>
      </c>
      <c r="D25" s="4">
        <f t="shared" si="0"/>
        <v>15579.480277277093</v>
      </c>
      <c r="E25" s="4">
        <f t="shared" si="1"/>
        <v>14293.101171813845</v>
      </c>
      <c r="F25" s="4">
        <f t="shared" si="2"/>
        <v>13112.936854875086</v>
      </c>
      <c r="G25" s="4">
        <f t="shared" si="3"/>
        <v>12030.217298050537</v>
      </c>
      <c r="H25" s="4">
        <f t="shared" si="4"/>
        <v>11036.896603716088</v>
      </c>
      <c r="I25" s="4">
        <f t="shared" si="5"/>
        <v>10125.593214418428</v>
      </c>
      <c r="J25" s="4">
        <f t="shared" si="6"/>
        <v>9289.5350590994749</v>
      </c>
      <c r="K25" s="4">
        <f t="shared" si="7"/>
        <v>8522.5092285316277</v>
      </c>
      <c r="L25" s="4">
        <f t="shared" si="8"/>
        <v>7818.815805992318</v>
      </c>
      <c r="M25" s="4">
        <f t="shared" si="9"/>
        <v>7173.2255100846951</v>
      </c>
      <c r="N25" s="4">
        <f t="shared" si="10"/>
        <v>6580.9408349400865</v>
      </c>
      <c r="O25" s="4">
        <f t="shared" si="11"/>
        <v>6037.5603990276022</v>
      </c>
      <c r="P25" s="4">
        <f t="shared" si="12"/>
        <v>5539.0462376400019</v>
      </c>
      <c r="Q25" s="4">
        <f t="shared" si="13"/>
        <v>5081.6937960000014</v>
      </c>
      <c r="R25" s="4">
        <f t="shared" si="14"/>
        <v>4662.1044000000011</v>
      </c>
      <c r="S25" s="4">
        <f t="shared" si="15"/>
        <v>4277.1600000000008</v>
      </c>
      <c r="T25" s="4">
        <f t="shared" si="16"/>
        <v>3924.0000000000005</v>
      </c>
      <c r="U25" s="4">
        <f t="shared" si="17"/>
        <v>3600</v>
      </c>
      <c r="V25" s="4">
        <f t="shared" si="18"/>
        <v>0</v>
      </c>
      <c r="W25" s="4">
        <f t="shared" si="19"/>
        <v>0</v>
      </c>
      <c r="X25" s="4">
        <f t="shared" si="20"/>
        <v>0</v>
      </c>
      <c r="Y25" s="4">
        <f t="shared" si="21"/>
        <v>0</v>
      </c>
      <c r="Z25" s="4">
        <f t="shared" si="22"/>
        <v>0</v>
      </c>
      <c r="AA25" s="4">
        <f t="shared" si="23"/>
        <v>0</v>
      </c>
      <c r="AB25" s="4">
        <f t="shared" si="24"/>
        <v>0</v>
      </c>
      <c r="AC25" s="4">
        <f t="shared" si="25"/>
        <v>0</v>
      </c>
      <c r="AD25" s="4">
        <f t="shared" si="26"/>
        <v>0</v>
      </c>
      <c r="AE25" s="4">
        <f t="shared" si="27"/>
        <v>0</v>
      </c>
      <c r="AF25" s="4">
        <f t="shared" si="28"/>
        <v>0</v>
      </c>
      <c r="AG25" s="4">
        <f t="shared" si="29"/>
        <v>0</v>
      </c>
      <c r="AH25" s="4">
        <f t="shared" si="30"/>
        <v>0</v>
      </c>
      <c r="AI25" s="4">
        <f t="shared" si="31"/>
        <v>0</v>
      </c>
      <c r="AJ25" s="4">
        <f t="shared" si="32"/>
        <v>0</v>
      </c>
      <c r="AK25" s="4">
        <f t="shared" si="33"/>
        <v>0</v>
      </c>
      <c r="AL25" s="4">
        <f t="shared" si="34"/>
        <v>0</v>
      </c>
      <c r="AM25" s="4">
        <f t="shared" si="35"/>
        <v>0</v>
      </c>
      <c r="AN25" s="4">
        <f t="shared" si="36"/>
        <v>0</v>
      </c>
      <c r="AO25" s="4">
        <f t="shared" si="37"/>
        <v>0</v>
      </c>
      <c r="AP25" s="4">
        <f t="shared" si="38"/>
        <v>0</v>
      </c>
      <c r="AQ25" s="4">
        <f t="shared" si="39"/>
        <v>0</v>
      </c>
      <c r="AS25" s="17">
        <f t="shared" si="40"/>
        <v>18</v>
      </c>
      <c r="AT25" s="7">
        <f t="shared" si="41"/>
        <v>148684.8166914669</v>
      </c>
      <c r="AU25" s="8">
        <f t="shared" si="42"/>
        <v>64800</v>
      </c>
    </row>
    <row r="26" spans="3:47" outlineLevel="1" x14ac:dyDescent="0.25">
      <c r="C26" s="10">
        <v>19</v>
      </c>
      <c r="D26" s="4">
        <f t="shared" si="0"/>
        <v>16981.633502232031</v>
      </c>
      <c r="E26" s="4">
        <f t="shared" si="1"/>
        <v>15579.480277277093</v>
      </c>
      <c r="F26" s="4">
        <f t="shared" si="2"/>
        <v>14293.101171813845</v>
      </c>
      <c r="G26" s="4">
        <f t="shared" si="3"/>
        <v>13112.936854875086</v>
      </c>
      <c r="H26" s="4">
        <f t="shared" si="4"/>
        <v>12030.217298050537</v>
      </c>
      <c r="I26" s="4">
        <f t="shared" si="5"/>
        <v>11036.896603716088</v>
      </c>
      <c r="J26" s="4">
        <f t="shared" si="6"/>
        <v>10125.593214418428</v>
      </c>
      <c r="K26" s="4">
        <f t="shared" si="7"/>
        <v>9289.5350590994749</v>
      </c>
      <c r="L26" s="4">
        <f t="shared" si="8"/>
        <v>8522.5092285316277</v>
      </c>
      <c r="M26" s="4">
        <f t="shared" si="9"/>
        <v>7818.815805992318</v>
      </c>
      <c r="N26" s="4">
        <f t="shared" si="10"/>
        <v>7173.2255100846951</v>
      </c>
      <c r="O26" s="4">
        <f t="shared" si="11"/>
        <v>6580.9408349400865</v>
      </c>
      <c r="P26" s="4">
        <f t="shared" si="12"/>
        <v>6037.5603990276022</v>
      </c>
      <c r="Q26" s="4">
        <f t="shared" si="13"/>
        <v>5539.0462376400019</v>
      </c>
      <c r="R26" s="4">
        <f t="shared" si="14"/>
        <v>5081.6937960000014</v>
      </c>
      <c r="S26" s="4">
        <f t="shared" si="15"/>
        <v>4662.1044000000011</v>
      </c>
      <c r="T26" s="4">
        <f t="shared" si="16"/>
        <v>4277.1600000000008</v>
      </c>
      <c r="U26" s="4">
        <f t="shared" si="17"/>
        <v>3924.0000000000005</v>
      </c>
      <c r="V26" s="4">
        <f t="shared" si="18"/>
        <v>3600</v>
      </c>
      <c r="W26" s="4">
        <f t="shared" si="19"/>
        <v>0</v>
      </c>
      <c r="X26" s="4">
        <f t="shared" si="20"/>
        <v>0</v>
      </c>
      <c r="Y26" s="4">
        <f t="shared" si="21"/>
        <v>0</v>
      </c>
      <c r="Z26" s="4">
        <f t="shared" si="22"/>
        <v>0</v>
      </c>
      <c r="AA26" s="4">
        <f t="shared" si="23"/>
        <v>0</v>
      </c>
      <c r="AB26" s="4">
        <f t="shared" si="24"/>
        <v>0</v>
      </c>
      <c r="AC26" s="4">
        <f t="shared" si="25"/>
        <v>0</v>
      </c>
      <c r="AD26" s="4">
        <f t="shared" si="26"/>
        <v>0</v>
      </c>
      <c r="AE26" s="4">
        <f t="shared" si="27"/>
        <v>0</v>
      </c>
      <c r="AF26" s="4">
        <f t="shared" si="28"/>
        <v>0</v>
      </c>
      <c r="AG26" s="4">
        <f t="shared" si="29"/>
        <v>0</v>
      </c>
      <c r="AH26" s="4">
        <f t="shared" si="30"/>
        <v>0</v>
      </c>
      <c r="AI26" s="4">
        <f t="shared" si="31"/>
        <v>0</v>
      </c>
      <c r="AJ26" s="4">
        <f t="shared" si="32"/>
        <v>0</v>
      </c>
      <c r="AK26" s="4">
        <f t="shared" si="33"/>
        <v>0</v>
      </c>
      <c r="AL26" s="4">
        <f t="shared" si="34"/>
        <v>0</v>
      </c>
      <c r="AM26" s="4">
        <f t="shared" si="35"/>
        <v>0</v>
      </c>
      <c r="AN26" s="4">
        <f t="shared" si="36"/>
        <v>0</v>
      </c>
      <c r="AO26" s="4">
        <f t="shared" si="37"/>
        <v>0</v>
      </c>
      <c r="AP26" s="4">
        <f t="shared" si="38"/>
        <v>0</v>
      </c>
      <c r="AQ26" s="4">
        <f t="shared" si="39"/>
        <v>0</v>
      </c>
      <c r="AS26" s="17">
        <f t="shared" si="40"/>
        <v>19</v>
      </c>
      <c r="AT26" s="7">
        <f t="shared" si="41"/>
        <v>165666.45019369893</v>
      </c>
      <c r="AU26" s="8">
        <f t="shared" si="42"/>
        <v>68400</v>
      </c>
    </row>
    <row r="27" spans="3:47" outlineLevel="1" x14ac:dyDescent="0.25">
      <c r="C27" s="10">
        <v>20</v>
      </c>
      <c r="D27" s="4">
        <f t="shared" si="0"/>
        <v>18509.980517432916</v>
      </c>
      <c r="E27" s="4">
        <f t="shared" si="1"/>
        <v>16981.633502232031</v>
      </c>
      <c r="F27" s="4">
        <f t="shared" si="2"/>
        <v>15579.480277277093</v>
      </c>
      <c r="G27" s="4">
        <f t="shared" si="3"/>
        <v>14293.101171813845</v>
      </c>
      <c r="H27" s="4">
        <f t="shared" si="4"/>
        <v>13112.936854875086</v>
      </c>
      <c r="I27" s="4">
        <f t="shared" si="5"/>
        <v>12030.217298050537</v>
      </c>
      <c r="J27" s="4">
        <f t="shared" si="6"/>
        <v>11036.896603716088</v>
      </c>
      <c r="K27" s="4">
        <f t="shared" si="7"/>
        <v>10125.593214418428</v>
      </c>
      <c r="L27" s="4">
        <f t="shared" si="8"/>
        <v>9289.5350590994749</v>
      </c>
      <c r="M27" s="4">
        <f t="shared" si="9"/>
        <v>8522.5092285316277</v>
      </c>
      <c r="N27" s="4">
        <f t="shared" si="10"/>
        <v>7818.815805992318</v>
      </c>
      <c r="O27" s="4">
        <f t="shared" si="11"/>
        <v>7173.2255100846951</v>
      </c>
      <c r="P27" s="4">
        <f t="shared" si="12"/>
        <v>6580.9408349400865</v>
      </c>
      <c r="Q27" s="4">
        <f t="shared" si="13"/>
        <v>6037.5603990276022</v>
      </c>
      <c r="R27" s="4">
        <f t="shared" si="14"/>
        <v>5539.0462376400019</v>
      </c>
      <c r="S27" s="4">
        <f t="shared" si="15"/>
        <v>5081.6937960000014</v>
      </c>
      <c r="T27" s="4">
        <f t="shared" si="16"/>
        <v>4662.1044000000011</v>
      </c>
      <c r="U27" s="4">
        <f t="shared" si="17"/>
        <v>4277.1600000000008</v>
      </c>
      <c r="V27" s="4">
        <f t="shared" si="18"/>
        <v>3924.0000000000005</v>
      </c>
      <c r="W27" s="4">
        <f t="shared" si="19"/>
        <v>3600</v>
      </c>
      <c r="X27" s="4">
        <f t="shared" si="20"/>
        <v>0</v>
      </c>
      <c r="Y27" s="4">
        <f t="shared" si="21"/>
        <v>0</v>
      </c>
      <c r="Z27" s="4">
        <f t="shared" si="22"/>
        <v>0</v>
      </c>
      <c r="AA27" s="4">
        <f t="shared" si="23"/>
        <v>0</v>
      </c>
      <c r="AB27" s="4">
        <f t="shared" si="24"/>
        <v>0</v>
      </c>
      <c r="AC27" s="4">
        <f t="shared" si="25"/>
        <v>0</v>
      </c>
      <c r="AD27" s="4">
        <f t="shared" si="26"/>
        <v>0</v>
      </c>
      <c r="AE27" s="4">
        <f t="shared" si="27"/>
        <v>0</v>
      </c>
      <c r="AF27" s="4">
        <f t="shared" si="28"/>
        <v>0</v>
      </c>
      <c r="AG27" s="4">
        <f t="shared" si="29"/>
        <v>0</v>
      </c>
      <c r="AH27" s="4">
        <f t="shared" si="30"/>
        <v>0</v>
      </c>
      <c r="AI27" s="4">
        <f t="shared" si="31"/>
        <v>0</v>
      </c>
      <c r="AJ27" s="4">
        <f t="shared" si="32"/>
        <v>0</v>
      </c>
      <c r="AK27" s="4">
        <f t="shared" si="33"/>
        <v>0</v>
      </c>
      <c r="AL27" s="4">
        <f t="shared" si="34"/>
        <v>0</v>
      </c>
      <c r="AM27" s="4">
        <f t="shared" si="35"/>
        <v>0</v>
      </c>
      <c r="AN27" s="4">
        <f t="shared" si="36"/>
        <v>0</v>
      </c>
      <c r="AO27" s="4">
        <f t="shared" si="37"/>
        <v>0</v>
      </c>
      <c r="AP27" s="4">
        <f t="shared" si="38"/>
        <v>0</v>
      </c>
      <c r="AQ27" s="4">
        <f t="shared" si="39"/>
        <v>0</v>
      </c>
      <c r="AS27" s="17">
        <f t="shared" si="40"/>
        <v>20</v>
      </c>
      <c r="AT27" s="7">
        <f t="shared" si="41"/>
        <v>184176.43071113183</v>
      </c>
      <c r="AU27" s="8">
        <f t="shared" si="42"/>
        <v>72000</v>
      </c>
    </row>
    <row r="28" spans="3:47" outlineLevel="1" x14ac:dyDescent="0.25">
      <c r="C28" s="10">
        <v>21</v>
      </c>
      <c r="D28" s="4">
        <f t="shared" si="0"/>
        <v>20175.878764001878</v>
      </c>
      <c r="E28" s="4">
        <f t="shared" si="1"/>
        <v>18509.980517432916</v>
      </c>
      <c r="F28" s="4">
        <f t="shared" si="2"/>
        <v>16981.633502232031</v>
      </c>
      <c r="G28" s="4">
        <f t="shared" si="3"/>
        <v>15579.480277277093</v>
      </c>
      <c r="H28" s="4">
        <f t="shared" si="4"/>
        <v>14293.101171813845</v>
      </c>
      <c r="I28" s="4">
        <f t="shared" si="5"/>
        <v>13112.936854875086</v>
      </c>
      <c r="J28" s="4">
        <f t="shared" si="6"/>
        <v>12030.217298050537</v>
      </c>
      <c r="K28" s="4">
        <f t="shared" si="7"/>
        <v>11036.896603716088</v>
      </c>
      <c r="L28" s="4">
        <f t="shared" si="8"/>
        <v>10125.593214418428</v>
      </c>
      <c r="M28" s="4">
        <f t="shared" si="9"/>
        <v>9289.5350590994749</v>
      </c>
      <c r="N28" s="4">
        <f t="shared" si="10"/>
        <v>8522.5092285316277</v>
      </c>
      <c r="O28" s="4">
        <f t="shared" si="11"/>
        <v>7818.815805992318</v>
      </c>
      <c r="P28" s="4">
        <f t="shared" si="12"/>
        <v>7173.2255100846951</v>
      </c>
      <c r="Q28" s="4">
        <f t="shared" si="13"/>
        <v>6580.9408349400865</v>
      </c>
      <c r="R28" s="4">
        <f t="shared" si="14"/>
        <v>6037.5603990276022</v>
      </c>
      <c r="S28" s="4">
        <f t="shared" si="15"/>
        <v>5539.0462376400019</v>
      </c>
      <c r="T28" s="4">
        <f t="shared" si="16"/>
        <v>5081.6937960000014</v>
      </c>
      <c r="U28" s="4">
        <f t="shared" si="17"/>
        <v>4662.1044000000011</v>
      </c>
      <c r="V28" s="4">
        <f t="shared" si="18"/>
        <v>4277.1600000000008</v>
      </c>
      <c r="W28" s="4">
        <f t="shared" si="19"/>
        <v>3924.0000000000005</v>
      </c>
      <c r="X28" s="4">
        <f t="shared" si="20"/>
        <v>3600</v>
      </c>
      <c r="Y28" s="4">
        <f t="shared" si="21"/>
        <v>0</v>
      </c>
      <c r="Z28" s="4">
        <f t="shared" si="22"/>
        <v>0</v>
      </c>
      <c r="AA28" s="4">
        <f t="shared" si="23"/>
        <v>0</v>
      </c>
      <c r="AB28" s="4">
        <f t="shared" si="24"/>
        <v>0</v>
      </c>
      <c r="AC28" s="4">
        <f t="shared" si="25"/>
        <v>0</v>
      </c>
      <c r="AD28" s="4">
        <f t="shared" si="26"/>
        <v>0</v>
      </c>
      <c r="AE28" s="4">
        <f t="shared" si="27"/>
        <v>0</v>
      </c>
      <c r="AF28" s="4">
        <f t="shared" si="28"/>
        <v>0</v>
      </c>
      <c r="AG28" s="4">
        <f t="shared" si="29"/>
        <v>0</v>
      </c>
      <c r="AH28" s="4">
        <f t="shared" si="30"/>
        <v>0</v>
      </c>
      <c r="AI28" s="4">
        <f t="shared" si="31"/>
        <v>0</v>
      </c>
      <c r="AJ28" s="4">
        <f t="shared" si="32"/>
        <v>0</v>
      </c>
      <c r="AK28" s="4">
        <f t="shared" si="33"/>
        <v>0</v>
      </c>
      <c r="AL28" s="4">
        <f t="shared" si="34"/>
        <v>0</v>
      </c>
      <c r="AM28" s="4">
        <f t="shared" si="35"/>
        <v>0</v>
      </c>
      <c r="AN28" s="4">
        <f t="shared" si="36"/>
        <v>0</v>
      </c>
      <c r="AO28" s="4">
        <f t="shared" si="37"/>
        <v>0</v>
      </c>
      <c r="AP28" s="4">
        <f t="shared" si="38"/>
        <v>0</v>
      </c>
      <c r="AQ28" s="4">
        <f t="shared" si="39"/>
        <v>0</v>
      </c>
      <c r="AS28" s="17">
        <f t="shared" si="40"/>
        <v>21</v>
      </c>
      <c r="AT28" s="7">
        <f t="shared" si="41"/>
        <v>204352.30947513369</v>
      </c>
      <c r="AU28" s="8">
        <f t="shared" si="42"/>
        <v>75600</v>
      </c>
    </row>
    <row r="29" spans="3:47" outlineLevel="1" x14ac:dyDescent="0.25">
      <c r="C29" s="10">
        <v>22</v>
      </c>
      <c r="D29" s="4">
        <f t="shared" si="0"/>
        <v>21991.707852762051</v>
      </c>
      <c r="E29" s="4">
        <f t="shared" si="1"/>
        <v>20175.878764001878</v>
      </c>
      <c r="F29" s="4">
        <f t="shared" si="2"/>
        <v>18509.980517432916</v>
      </c>
      <c r="G29" s="4">
        <f t="shared" si="3"/>
        <v>16981.633502232031</v>
      </c>
      <c r="H29" s="4">
        <f t="shared" si="4"/>
        <v>15579.480277277093</v>
      </c>
      <c r="I29" s="4">
        <f t="shared" si="5"/>
        <v>14293.101171813845</v>
      </c>
      <c r="J29" s="4">
        <f t="shared" si="6"/>
        <v>13112.936854875086</v>
      </c>
      <c r="K29" s="4">
        <f t="shared" si="7"/>
        <v>12030.217298050537</v>
      </c>
      <c r="L29" s="4">
        <f t="shared" si="8"/>
        <v>11036.896603716088</v>
      </c>
      <c r="M29" s="4">
        <f t="shared" si="9"/>
        <v>10125.593214418428</v>
      </c>
      <c r="N29" s="4">
        <f t="shared" si="10"/>
        <v>9289.5350590994749</v>
      </c>
      <c r="O29" s="4">
        <f t="shared" si="11"/>
        <v>8522.5092285316277</v>
      </c>
      <c r="P29" s="4">
        <f t="shared" si="12"/>
        <v>7818.815805992318</v>
      </c>
      <c r="Q29" s="4">
        <f t="shared" si="13"/>
        <v>7173.2255100846951</v>
      </c>
      <c r="R29" s="4">
        <f t="shared" si="14"/>
        <v>6580.9408349400865</v>
      </c>
      <c r="S29" s="4">
        <f t="shared" si="15"/>
        <v>6037.5603990276022</v>
      </c>
      <c r="T29" s="4">
        <f t="shared" si="16"/>
        <v>5539.0462376400019</v>
      </c>
      <c r="U29" s="4">
        <f t="shared" si="17"/>
        <v>5081.6937960000014</v>
      </c>
      <c r="V29" s="4">
        <f t="shared" si="18"/>
        <v>4662.1044000000011</v>
      </c>
      <c r="W29" s="4">
        <f t="shared" si="19"/>
        <v>4277.1600000000008</v>
      </c>
      <c r="X29" s="4">
        <f t="shared" si="20"/>
        <v>3924.0000000000005</v>
      </c>
      <c r="Y29" s="4">
        <f t="shared" si="21"/>
        <v>3600</v>
      </c>
      <c r="Z29" s="4">
        <f t="shared" si="22"/>
        <v>0</v>
      </c>
      <c r="AA29" s="4">
        <f t="shared" si="23"/>
        <v>0</v>
      </c>
      <c r="AB29" s="4">
        <f t="shared" si="24"/>
        <v>0</v>
      </c>
      <c r="AC29" s="4">
        <f t="shared" si="25"/>
        <v>0</v>
      </c>
      <c r="AD29" s="4">
        <f t="shared" si="26"/>
        <v>0</v>
      </c>
      <c r="AE29" s="4">
        <f t="shared" si="27"/>
        <v>0</v>
      </c>
      <c r="AF29" s="4">
        <f t="shared" si="28"/>
        <v>0</v>
      </c>
      <c r="AG29" s="4">
        <f t="shared" si="29"/>
        <v>0</v>
      </c>
      <c r="AH29" s="4">
        <f t="shared" si="30"/>
        <v>0</v>
      </c>
      <c r="AI29" s="4">
        <f t="shared" si="31"/>
        <v>0</v>
      </c>
      <c r="AJ29" s="4">
        <f t="shared" si="32"/>
        <v>0</v>
      </c>
      <c r="AK29" s="4">
        <f t="shared" si="33"/>
        <v>0</v>
      </c>
      <c r="AL29" s="4">
        <f t="shared" si="34"/>
        <v>0</v>
      </c>
      <c r="AM29" s="4">
        <f t="shared" si="35"/>
        <v>0</v>
      </c>
      <c r="AN29" s="4">
        <f t="shared" si="36"/>
        <v>0</v>
      </c>
      <c r="AO29" s="4">
        <f t="shared" si="37"/>
        <v>0</v>
      </c>
      <c r="AP29" s="4">
        <f t="shared" si="38"/>
        <v>0</v>
      </c>
      <c r="AQ29" s="4">
        <f t="shared" si="39"/>
        <v>0</v>
      </c>
      <c r="AS29" s="17">
        <f t="shared" si="40"/>
        <v>22</v>
      </c>
      <c r="AT29" s="7">
        <f t="shared" si="41"/>
        <v>226344.01732789574</v>
      </c>
      <c r="AU29" s="8">
        <f t="shared" si="42"/>
        <v>79200</v>
      </c>
    </row>
    <row r="30" spans="3:47" outlineLevel="1" x14ac:dyDescent="0.25">
      <c r="C30" s="10">
        <v>23</v>
      </c>
      <c r="D30" s="4">
        <f t="shared" si="0"/>
        <v>23970.961559510637</v>
      </c>
      <c r="E30" s="4">
        <f t="shared" si="1"/>
        <v>21991.707852762051</v>
      </c>
      <c r="F30" s="4">
        <f t="shared" si="2"/>
        <v>20175.878764001878</v>
      </c>
      <c r="G30" s="4">
        <f t="shared" si="3"/>
        <v>18509.980517432916</v>
      </c>
      <c r="H30" s="4">
        <f t="shared" si="4"/>
        <v>16981.633502232031</v>
      </c>
      <c r="I30" s="4">
        <f t="shared" si="5"/>
        <v>15579.480277277093</v>
      </c>
      <c r="J30" s="4">
        <f t="shared" si="6"/>
        <v>14293.101171813845</v>
      </c>
      <c r="K30" s="4">
        <f t="shared" si="7"/>
        <v>13112.936854875086</v>
      </c>
      <c r="L30" s="4">
        <f t="shared" si="8"/>
        <v>12030.217298050537</v>
      </c>
      <c r="M30" s="4">
        <f t="shared" si="9"/>
        <v>11036.896603716088</v>
      </c>
      <c r="N30" s="4">
        <f t="shared" si="10"/>
        <v>10125.593214418428</v>
      </c>
      <c r="O30" s="4">
        <f t="shared" si="11"/>
        <v>9289.5350590994749</v>
      </c>
      <c r="P30" s="4">
        <f t="shared" si="12"/>
        <v>8522.5092285316277</v>
      </c>
      <c r="Q30" s="4">
        <f t="shared" si="13"/>
        <v>7818.815805992318</v>
      </c>
      <c r="R30" s="4">
        <f t="shared" si="14"/>
        <v>7173.2255100846951</v>
      </c>
      <c r="S30" s="4">
        <f t="shared" si="15"/>
        <v>6580.9408349400865</v>
      </c>
      <c r="T30" s="4">
        <f t="shared" si="16"/>
        <v>6037.5603990276022</v>
      </c>
      <c r="U30" s="4">
        <f t="shared" si="17"/>
        <v>5539.0462376400019</v>
      </c>
      <c r="V30" s="4">
        <f t="shared" si="18"/>
        <v>5081.6937960000014</v>
      </c>
      <c r="W30" s="4">
        <f t="shared" si="19"/>
        <v>4662.1044000000011</v>
      </c>
      <c r="X30" s="4">
        <f t="shared" si="20"/>
        <v>4277.1600000000008</v>
      </c>
      <c r="Y30" s="4">
        <f t="shared" si="21"/>
        <v>3924.0000000000005</v>
      </c>
      <c r="Z30" s="4">
        <f t="shared" si="22"/>
        <v>3600</v>
      </c>
      <c r="AA30" s="4">
        <f t="shared" si="23"/>
        <v>0</v>
      </c>
      <c r="AB30" s="4">
        <f t="shared" si="24"/>
        <v>0</v>
      </c>
      <c r="AC30" s="4">
        <f t="shared" si="25"/>
        <v>0</v>
      </c>
      <c r="AD30" s="4">
        <f t="shared" si="26"/>
        <v>0</v>
      </c>
      <c r="AE30" s="4">
        <f t="shared" si="27"/>
        <v>0</v>
      </c>
      <c r="AF30" s="4">
        <f t="shared" si="28"/>
        <v>0</v>
      </c>
      <c r="AG30" s="4">
        <f t="shared" si="29"/>
        <v>0</v>
      </c>
      <c r="AH30" s="4">
        <f t="shared" si="30"/>
        <v>0</v>
      </c>
      <c r="AI30" s="4">
        <f t="shared" si="31"/>
        <v>0</v>
      </c>
      <c r="AJ30" s="4">
        <f t="shared" si="32"/>
        <v>0</v>
      </c>
      <c r="AK30" s="4">
        <f t="shared" si="33"/>
        <v>0</v>
      </c>
      <c r="AL30" s="4">
        <f t="shared" si="34"/>
        <v>0</v>
      </c>
      <c r="AM30" s="4">
        <f t="shared" si="35"/>
        <v>0</v>
      </c>
      <c r="AN30" s="4">
        <f t="shared" si="36"/>
        <v>0</v>
      </c>
      <c r="AO30" s="4">
        <f t="shared" si="37"/>
        <v>0</v>
      </c>
      <c r="AP30" s="4">
        <f t="shared" si="38"/>
        <v>0</v>
      </c>
      <c r="AQ30" s="4">
        <f t="shared" si="39"/>
        <v>0</v>
      </c>
      <c r="AS30" s="17">
        <f t="shared" si="40"/>
        <v>23</v>
      </c>
      <c r="AT30" s="7">
        <f t="shared" si="41"/>
        <v>250314.97888740638</v>
      </c>
      <c r="AU30" s="8">
        <f t="shared" si="42"/>
        <v>82800</v>
      </c>
    </row>
    <row r="31" spans="3:47" outlineLevel="1" x14ac:dyDescent="0.25">
      <c r="C31" s="10">
        <v>24</v>
      </c>
      <c r="D31" s="4">
        <f t="shared" si="0"/>
        <v>26128.348099866595</v>
      </c>
      <c r="E31" s="4">
        <f t="shared" si="1"/>
        <v>23970.961559510637</v>
      </c>
      <c r="F31" s="4">
        <f t="shared" si="2"/>
        <v>21991.707852762051</v>
      </c>
      <c r="G31" s="4">
        <f t="shared" si="3"/>
        <v>20175.878764001878</v>
      </c>
      <c r="H31" s="4">
        <f t="shared" si="4"/>
        <v>18509.980517432916</v>
      </c>
      <c r="I31" s="4">
        <f t="shared" si="5"/>
        <v>16981.633502232031</v>
      </c>
      <c r="J31" s="4">
        <f t="shared" si="6"/>
        <v>15579.480277277093</v>
      </c>
      <c r="K31" s="4">
        <f t="shared" si="7"/>
        <v>14293.101171813845</v>
      </c>
      <c r="L31" s="4">
        <f t="shared" si="8"/>
        <v>13112.936854875086</v>
      </c>
      <c r="M31" s="4">
        <f t="shared" si="9"/>
        <v>12030.217298050537</v>
      </c>
      <c r="N31" s="4">
        <f t="shared" si="10"/>
        <v>11036.896603716088</v>
      </c>
      <c r="O31" s="4">
        <f t="shared" si="11"/>
        <v>10125.593214418428</v>
      </c>
      <c r="P31" s="4">
        <f t="shared" si="12"/>
        <v>9289.5350590994749</v>
      </c>
      <c r="Q31" s="4">
        <f t="shared" si="13"/>
        <v>8522.5092285316277</v>
      </c>
      <c r="R31" s="4">
        <f t="shared" si="14"/>
        <v>7818.815805992318</v>
      </c>
      <c r="S31" s="4">
        <f t="shared" si="15"/>
        <v>7173.2255100846951</v>
      </c>
      <c r="T31" s="4">
        <f t="shared" si="16"/>
        <v>6580.9408349400865</v>
      </c>
      <c r="U31" s="4">
        <f t="shared" si="17"/>
        <v>6037.5603990276022</v>
      </c>
      <c r="V31" s="4">
        <f t="shared" si="18"/>
        <v>5539.0462376400019</v>
      </c>
      <c r="W31" s="4">
        <f t="shared" si="19"/>
        <v>5081.6937960000014</v>
      </c>
      <c r="X31" s="4">
        <f t="shared" si="20"/>
        <v>4662.1044000000011</v>
      </c>
      <c r="Y31" s="4">
        <f t="shared" si="21"/>
        <v>4277.1600000000008</v>
      </c>
      <c r="Z31" s="4">
        <f t="shared" si="22"/>
        <v>3924.0000000000005</v>
      </c>
      <c r="AA31" s="4">
        <f t="shared" si="23"/>
        <v>3600</v>
      </c>
      <c r="AB31" s="4">
        <f t="shared" si="24"/>
        <v>0</v>
      </c>
      <c r="AC31" s="4">
        <f t="shared" si="25"/>
        <v>0</v>
      </c>
      <c r="AD31" s="4">
        <f t="shared" si="26"/>
        <v>0</v>
      </c>
      <c r="AE31" s="4">
        <f t="shared" si="27"/>
        <v>0</v>
      </c>
      <c r="AF31" s="4">
        <f t="shared" si="28"/>
        <v>0</v>
      </c>
      <c r="AG31" s="4">
        <f t="shared" si="29"/>
        <v>0</v>
      </c>
      <c r="AH31" s="4">
        <f t="shared" si="30"/>
        <v>0</v>
      </c>
      <c r="AI31" s="4">
        <f t="shared" si="31"/>
        <v>0</v>
      </c>
      <c r="AJ31" s="4">
        <f t="shared" si="32"/>
        <v>0</v>
      </c>
      <c r="AK31" s="4">
        <f t="shared" si="33"/>
        <v>0</v>
      </c>
      <c r="AL31" s="4">
        <f t="shared" si="34"/>
        <v>0</v>
      </c>
      <c r="AM31" s="4">
        <f t="shared" si="35"/>
        <v>0</v>
      </c>
      <c r="AN31" s="4">
        <f t="shared" si="36"/>
        <v>0</v>
      </c>
      <c r="AO31" s="4">
        <f t="shared" si="37"/>
        <v>0</v>
      </c>
      <c r="AP31" s="4">
        <f t="shared" si="38"/>
        <v>0</v>
      </c>
      <c r="AQ31" s="4">
        <f t="shared" si="39"/>
        <v>0</v>
      </c>
      <c r="AS31" s="17">
        <f t="shared" si="40"/>
        <v>24</v>
      </c>
      <c r="AT31" s="7">
        <f t="shared" si="41"/>
        <v>276443.32698727294</v>
      </c>
      <c r="AU31" s="8">
        <f t="shared" si="42"/>
        <v>86400</v>
      </c>
    </row>
    <row r="32" spans="3:47" outlineLevel="1" x14ac:dyDescent="0.25">
      <c r="C32" s="10">
        <v>25</v>
      </c>
      <c r="D32" s="4">
        <f t="shared" si="0"/>
        <v>28479.899428854591</v>
      </c>
      <c r="E32" s="4">
        <f t="shared" si="1"/>
        <v>26128.348099866595</v>
      </c>
      <c r="F32" s="4">
        <f t="shared" si="2"/>
        <v>23970.961559510637</v>
      </c>
      <c r="G32" s="4">
        <f t="shared" si="3"/>
        <v>21991.707852762051</v>
      </c>
      <c r="H32" s="4">
        <f t="shared" si="4"/>
        <v>20175.878764001878</v>
      </c>
      <c r="I32" s="4">
        <f t="shared" si="5"/>
        <v>18509.980517432916</v>
      </c>
      <c r="J32" s="4">
        <f t="shared" si="6"/>
        <v>16981.633502232031</v>
      </c>
      <c r="K32" s="4">
        <f t="shared" si="7"/>
        <v>15579.480277277093</v>
      </c>
      <c r="L32" s="4">
        <f t="shared" si="8"/>
        <v>14293.101171813845</v>
      </c>
      <c r="M32" s="4">
        <f t="shared" si="9"/>
        <v>13112.936854875086</v>
      </c>
      <c r="N32" s="4">
        <f t="shared" si="10"/>
        <v>12030.217298050537</v>
      </c>
      <c r="O32" s="4">
        <f t="shared" si="11"/>
        <v>11036.896603716088</v>
      </c>
      <c r="P32" s="4">
        <f t="shared" si="12"/>
        <v>10125.593214418428</v>
      </c>
      <c r="Q32" s="4">
        <f t="shared" si="13"/>
        <v>9289.5350590994749</v>
      </c>
      <c r="R32" s="4">
        <f t="shared" si="14"/>
        <v>8522.5092285316277</v>
      </c>
      <c r="S32" s="4">
        <f t="shared" si="15"/>
        <v>7818.815805992318</v>
      </c>
      <c r="T32" s="4">
        <f t="shared" si="16"/>
        <v>7173.2255100846951</v>
      </c>
      <c r="U32" s="4">
        <f t="shared" si="17"/>
        <v>6580.9408349400865</v>
      </c>
      <c r="V32" s="4">
        <f t="shared" si="18"/>
        <v>6037.5603990276022</v>
      </c>
      <c r="W32" s="4">
        <f t="shared" si="19"/>
        <v>5539.0462376400019</v>
      </c>
      <c r="X32" s="4">
        <f t="shared" si="20"/>
        <v>5081.6937960000014</v>
      </c>
      <c r="Y32" s="4">
        <f t="shared" si="21"/>
        <v>4662.1044000000011</v>
      </c>
      <c r="Z32" s="4">
        <f t="shared" si="22"/>
        <v>4277.1600000000008</v>
      </c>
      <c r="AA32" s="4">
        <f t="shared" si="23"/>
        <v>3924.0000000000005</v>
      </c>
      <c r="AB32" s="4">
        <f t="shared" si="24"/>
        <v>3600</v>
      </c>
      <c r="AC32" s="4">
        <f t="shared" si="25"/>
        <v>0</v>
      </c>
      <c r="AD32" s="4">
        <f t="shared" si="26"/>
        <v>0</v>
      </c>
      <c r="AE32" s="4">
        <f t="shared" si="27"/>
        <v>0</v>
      </c>
      <c r="AF32" s="4">
        <f t="shared" si="28"/>
        <v>0</v>
      </c>
      <c r="AG32" s="4">
        <f t="shared" si="29"/>
        <v>0</v>
      </c>
      <c r="AH32" s="4">
        <f t="shared" si="30"/>
        <v>0</v>
      </c>
      <c r="AI32" s="4">
        <f t="shared" si="31"/>
        <v>0</v>
      </c>
      <c r="AJ32" s="4">
        <f t="shared" si="32"/>
        <v>0</v>
      </c>
      <c r="AK32" s="4">
        <f t="shared" si="33"/>
        <v>0</v>
      </c>
      <c r="AL32" s="4">
        <f t="shared" si="34"/>
        <v>0</v>
      </c>
      <c r="AM32" s="4">
        <f t="shared" si="35"/>
        <v>0</v>
      </c>
      <c r="AN32" s="4">
        <f t="shared" si="36"/>
        <v>0</v>
      </c>
      <c r="AO32" s="4">
        <f t="shared" si="37"/>
        <v>0</v>
      </c>
      <c r="AP32" s="4">
        <f t="shared" si="38"/>
        <v>0</v>
      </c>
      <c r="AQ32" s="4">
        <f t="shared" si="39"/>
        <v>0</v>
      </c>
      <c r="AS32" s="17">
        <f t="shared" si="40"/>
        <v>25</v>
      </c>
      <c r="AT32" s="7">
        <f t="shared" si="41"/>
        <v>304923.22641612752</v>
      </c>
      <c r="AU32" s="8">
        <f t="shared" si="42"/>
        <v>90000</v>
      </c>
    </row>
    <row r="33" spans="3:47" outlineLevel="1" x14ac:dyDescent="0.25">
      <c r="C33" s="10">
        <v>26</v>
      </c>
      <c r="D33" s="4">
        <f t="shared" si="0"/>
        <v>31043.090377451506</v>
      </c>
      <c r="E33" s="4">
        <f t="shared" si="1"/>
        <v>28479.899428854591</v>
      </c>
      <c r="F33" s="4">
        <f t="shared" si="2"/>
        <v>26128.348099866595</v>
      </c>
      <c r="G33" s="4">
        <f t="shared" si="3"/>
        <v>23970.961559510637</v>
      </c>
      <c r="H33" s="4">
        <f t="shared" si="4"/>
        <v>21991.707852762051</v>
      </c>
      <c r="I33" s="4">
        <f t="shared" si="5"/>
        <v>20175.878764001878</v>
      </c>
      <c r="J33" s="4">
        <f t="shared" si="6"/>
        <v>18509.980517432916</v>
      </c>
      <c r="K33" s="4">
        <f t="shared" si="7"/>
        <v>16981.633502232031</v>
      </c>
      <c r="L33" s="4">
        <f t="shared" si="8"/>
        <v>15579.480277277093</v>
      </c>
      <c r="M33" s="4">
        <f t="shared" si="9"/>
        <v>14293.101171813845</v>
      </c>
      <c r="N33" s="4">
        <f t="shared" si="10"/>
        <v>13112.936854875086</v>
      </c>
      <c r="O33" s="4">
        <f t="shared" si="11"/>
        <v>12030.217298050537</v>
      </c>
      <c r="P33" s="4">
        <f t="shared" si="12"/>
        <v>11036.896603716088</v>
      </c>
      <c r="Q33" s="4">
        <f t="shared" si="13"/>
        <v>10125.593214418428</v>
      </c>
      <c r="R33" s="4">
        <f t="shared" si="14"/>
        <v>9289.5350590994749</v>
      </c>
      <c r="S33" s="4">
        <f t="shared" si="15"/>
        <v>8522.5092285316277</v>
      </c>
      <c r="T33" s="4">
        <f t="shared" si="16"/>
        <v>7818.815805992318</v>
      </c>
      <c r="U33" s="4">
        <f t="shared" si="17"/>
        <v>7173.2255100846951</v>
      </c>
      <c r="V33" s="4">
        <f t="shared" si="18"/>
        <v>6580.9408349400865</v>
      </c>
      <c r="W33" s="4">
        <f t="shared" si="19"/>
        <v>6037.5603990276022</v>
      </c>
      <c r="X33" s="4">
        <f t="shared" si="20"/>
        <v>5539.0462376400019</v>
      </c>
      <c r="Y33" s="4">
        <f t="shared" si="21"/>
        <v>5081.6937960000014</v>
      </c>
      <c r="Z33" s="4">
        <f t="shared" si="22"/>
        <v>4662.1044000000011</v>
      </c>
      <c r="AA33" s="4">
        <f t="shared" si="23"/>
        <v>4277.1600000000008</v>
      </c>
      <c r="AB33" s="4">
        <f t="shared" si="24"/>
        <v>3924.0000000000005</v>
      </c>
      <c r="AC33" s="4">
        <f t="shared" si="25"/>
        <v>3600</v>
      </c>
      <c r="AD33" s="4">
        <f t="shared" si="26"/>
        <v>0</v>
      </c>
      <c r="AE33" s="4">
        <f t="shared" si="27"/>
        <v>0</v>
      </c>
      <c r="AF33" s="4">
        <f t="shared" si="28"/>
        <v>0</v>
      </c>
      <c r="AG33" s="4">
        <f t="shared" si="29"/>
        <v>0</v>
      </c>
      <c r="AH33" s="4">
        <f t="shared" si="30"/>
        <v>0</v>
      </c>
      <c r="AI33" s="4">
        <f t="shared" si="31"/>
        <v>0</v>
      </c>
      <c r="AJ33" s="4">
        <f t="shared" si="32"/>
        <v>0</v>
      </c>
      <c r="AK33" s="4">
        <f t="shared" si="33"/>
        <v>0</v>
      </c>
      <c r="AL33" s="4">
        <f t="shared" si="34"/>
        <v>0</v>
      </c>
      <c r="AM33" s="4">
        <f t="shared" si="35"/>
        <v>0</v>
      </c>
      <c r="AN33" s="4">
        <f t="shared" si="36"/>
        <v>0</v>
      </c>
      <c r="AO33" s="4">
        <f t="shared" si="37"/>
        <v>0</v>
      </c>
      <c r="AP33" s="4">
        <f t="shared" si="38"/>
        <v>0</v>
      </c>
      <c r="AQ33" s="4">
        <f t="shared" si="39"/>
        <v>0</v>
      </c>
      <c r="AS33" s="17">
        <f t="shared" si="40"/>
        <v>26</v>
      </c>
      <c r="AT33" s="7">
        <f t="shared" si="41"/>
        <v>335966.31679357908</v>
      </c>
      <c r="AU33" s="8">
        <f t="shared" si="42"/>
        <v>93600</v>
      </c>
    </row>
    <row r="34" spans="3:47" outlineLevel="1" x14ac:dyDescent="0.25">
      <c r="C34" s="10">
        <v>27</v>
      </c>
      <c r="D34" s="4">
        <f t="shared" si="0"/>
        <v>33836.968511422143</v>
      </c>
      <c r="E34" s="4">
        <f t="shared" si="1"/>
        <v>31043.090377451506</v>
      </c>
      <c r="F34" s="4">
        <f t="shared" si="2"/>
        <v>28479.899428854591</v>
      </c>
      <c r="G34" s="4">
        <f t="shared" si="3"/>
        <v>26128.348099866595</v>
      </c>
      <c r="H34" s="4">
        <f t="shared" si="4"/>
        <v>23970.961559510637</v>
      </c>
      <c r="I34" s="4">
        <f t="shared" si="5"/>
        <v>21991.707852762051</v>
      </c>
      <c r="J34" s="4">
        <f t="shared" si="6"/>
        <v>20175.878764001878</v>
      </c>
      <c r="K34" s="4">
        <f t="shared" si="7"/>
        <v>18509.980517432916</v>
      </c>
      <c r="L34" s="4">
        <f t="shared" si="8"/>
        <v>16981.633502232031</v>
      </c>
      <c r="M34" s="4">
        <f t="shared" si="9"/>
        <v>15579.480277277093</v>
      </c>
      <c r="N34" s="4">
        <f t="shared" si="10"/>
        <v>14293.101171813845</v>
      </c>
      <c r="O34" s="4">
        <f t="shared" si="11"/>
        <v>13112.936854875086</v>
      </c>
      <c r="P34" s="4">
        <f t="shared" si="12"/>
        <v>12030.217298050537</v>
      </c>
      <c r="Q34" s="4">
        <f t="shared" si="13"/>
        <v>11036.896603716088</v>
      </c>
      <c r="R34" s="4">
        <f t="shared" si="14"/>
        <v>10125.593214418428</v>
      </c>
      <c r="S34" s="4">
        <f t="shared" si="15"/>
        <v>9289.5350590994749</v>
      </c>
      <c r="T34" s="4">
        <f t="shared" si="16"/>
        <v>8522.5092285316277</v>
      </c>
      <c r="U34" s="4">
        <f t="shared" si="17"/>
        <v>7818.815805992318</v>
      </c>
      <c r="V34" s="4">
        <f t="shared" si="18"/>
        <v>7173.2255100846951</v>
      </c>
      <c r="W34" s="4">
        <f t="shared" si="19"/>
        <v>6580.9408349400865</v>
      </c>
      <c r="X34" s="4">
        <f t="shared" si="20"/>
        <v>6037.5603990276022</v>
      </c>
      <c r="Y34" s="4">
        <f t="shared" si="21"/>
        <v>5539.0462376400019</v>
      </c>
      <c r="Z34" s="4">
        <f t="shared" si="22"/>
        <v>5081.6937960000014</v>
      </c>
      <c r="AA34" s="4">
        <f t="shared" si="23"/>
        <v>4662.1044000000011</v>
      </c>
      <c r="AB34" s="4">
        <f t="shared" si="24"/>
        <v>4277.1600000000008</v>
      </c>
      <c r="AC34" s="4">
        <f t="shared" si="25"/>
        <v>3924.0000000000005</v>
      </c>
      <c r="AD34" s="4">
        <f t="shared" si="26"/>
        <v>3600</v>
      </c>
      <c r="AE34" s="4">
        <f t="shared" si="27"/>
        <v>0</v>
      </c>
      <c r="AF34" s="4">
        <f t="shared" si="28"/>
        <v>0</v>
      </c>
      <c r="AG34" s="4">
        <f t="shared" si="29"/>
        <v>0</v>
      </c>
      <c r="AH34" s="4">
        <f t="shared" si="30"/>
        <v>0</v>
      </c>
      <c r="AI34" s="4">
        <f t="shared" si="31"/>
        <v>0</v>
      </c>
      <c r="AJ34" s="4">
        <f t="shared" si="32"/>
        <v>0</v>
      </c>
      <c r="AK34" s="4">
        <f t="shared" si="33"/>
        <v>0</v>
      </c>
      <c r="AL34" s="4">
        <f t="shared" si="34"/>
        <v>0</v>
      </c>
      <c r="AM34" s="4">
        <f t="shared" si="35"/>
        <v>0</v>
      </c>
      <c r="AN34" s="4">
        <f t="shared" si="36"/>
        <v>0</v>
      </c>
      <c r="AO34" s="4">
        <f t="shared" si="37"/>
        <v>0</v>
      </c>
      <c r="AP34" s="4">
        <f t="shared" si="38"/>
        <v>0</v>
      </c>
      <c r="AQ34" s="4">
        <f t="shared" si="39"/>
        <v>0</v>
      </c>
      <c r="AS34" s="17">
        <f t="shared" si="40"/>
        <v>27</v>
      </c>
      <c r="AT34" s="7">
        <f t="shared" si="41"/>
        <v>369803.28530500125</v>
      </c>
      <c r="AU34" s="8">
        <f t="shared" si="42"/>
        <v>97200</v>
      </c>
    </row>
    <row r="35" spans="3:47" outlineLevel="1" x14ac:dyDescent="0.25">
      <c r="C35" s="10">
        <v>28</v>
      </c>
      <c r="D35" s="4">
        <f t="shared" si="0"/>
        <v>36882.295677450136</v>
      </c>
      <c r="E35" s="4">
        <f t="shared" si="1"/>
        <v>33836.968511422143</v>
      </c>
      <c r="F35" s="4">
        <f t="shared" si="2"/>
        <v>31043.090377451506</v>
      </c>
      <c r="G35" s="4">
        <f t="shared" si="3"/>
        <v>28479.899428854591</v>
      </c>
      <c r="H35" s="4">
        <f t="shared" si="4"/>
        <v>26128.348099866595</v>
      </c>
      <c r="I35" s="4">
        <f t="shared" si="5"/>
        <v>23970.961559510637</v>
      </c>
      <c r="J35" s="4">
        <f t="shared" si="6"/>
        <v>21991.707852762051</v>
      </c>
      <c r="K35" s="4">
        <f t="shared" si="7"/>
        <v>20175.878764001878</v>
      </c>
      <c r="L35" s="4">
        <f t="shared" si="8"/>
        <v>18509.980517432916</v>
      </c>
      <c r="M35" s="4">
        <f t="shared" si="9"/>
        <v>16981.633502232031</v>
      </c>
      <c r="N35" s="4">
        <f t="shared" si="10"/>
        <v>15579.480277277093</v>
      </c>
      <c r="O35" s="4">
        <f t="shared" si="11"/>
        <v>14293.101171813845</v>
      </c>
      <c r="P35" s="4">
        <f t="shared" si="12"/>
        <v>13112.936854875086</v>
      </c>
      <c r="Q35" s="4">
        <f t="shared" si="13"/>
        <v>12030.217298050537</v>
      </c>
      <c r="R35" s="4">
        <f t="shared" si="14"/>
        <v>11036.896603716088</v>
      </c>
      <c r="S35" s="4">
        <f t="shared" si="15"/>
        <v>10125.593214418428</v>
      </c>
      <c r="T35" s="4">
        <f t="shared" si="16"/>
        <v>9289.5350590994749</v>
      </c>
      <c r="U35" s="4">
        <f t="shared" si="17"/>
        <v>8522.5092285316277</v>
      </c>
      <c r="V35" s="4">
        <f t="shared" si="18"/>
        <v>7818.815805992318</v>
      </c>
      <c r="W35" s="4">
        <f t="shared" si="19"/>
        <v>7173.2255100846951</v>
      </c>
      <c r="X35" s="4">
        <f t="shared" si="20"/>
        <v>6580.9408349400865</v>
      </c>
      <c r="Y35" s="4">
        <f t="shared" si="21"/>
        <v>6037.5603990276022</v>
      </c>
      <c r="Z35" s="4">
        <f t="shared" si="22"/>
        <v>5539.0462376400019</v>
      </c>
      <c r="AA35" s="4">
        <f t="shared" si="23"/>
        <v>5081.6937960000014</v>
      </c>
      <c r="AB35" s="4">
        <f t="shared" si="24"/>
        <v>4662.1044000000011</v>
      </c>
      <c r="AC35" s="4">
        <f t="shared" si="25"/>
        <v>4277.1600000000008</v>
      </c>
      <c r="AD35" s="4">
        <f t="shared" si="26"/>
        <v>3924.0000000000005</v>
      </c>
      <c r="AE35" s="4">
        <f t="shared" si="27"/>
        <v>3600</v>
      </c>
      <c r="AF35" s="4">
        <f t="shared" si="28"/>
        <v>0</v>
      </c>
      <c r="AG35" s="4">
        <f t="shared" si="29"/>
        <v>0</v>
      </c>
      <c r="AH35" s="4">
        <f t="shared" si="30"/>
        <v>0</v>
      </c>
      <c r="AI35" s="4">
        <f t="shared" si="31"/>
        <v>0</v>
      </c>
      <c r="AJ35" s="4">
        <f t="shared" si="32"/>
        <v>0</v>
      </c>
      <c r="AK35" s="4">
        <f t="shared" si="33"/>
        <v>0</v>
      </c>
      <c r="AL35" s="4">
        <f t="shared" si="34"/>
        <v>0</v>
      </c>
      <c r="AM35" s="4">
        <f t="shared" si="35"/>
        <v>0</v>
      </c>
      <c r="AN35" s="4">
        <f t="shared" si="36"/>
        <v>0</v>
      </c>
      <c r="AO35" s="4">
        <f t="shared" si="37"/>
        <v>0</v>
      </c>
      <c r="AP35" s="4">
        <f t="shared" si="38"/>
        <v>0</v>
      </c>
      <c r="AQ35" s="4">
        <f t="shared" si="39"/>
        <v>0</v>
      </c>
      <c r="AS35" s="17">
        <f t="shared" si="40"/>
        <v>28</v>
      </c>
      <c r="AT35" s="7">
        <f t="shared" si="41"/>
        <v>406685.58098245133</v>
      </c>
      <c r="AU35" s="8">
        <f t="shared" si="42"/>
        <v>100800</v>
      </c>
    </row>
    <row r="36" spans="3:47" outlineLevel="1" x14ac:dyDescent="0.25">
      <c r="C36" s="10">
        <v>29</v>
      </c>
      <c r="D36" s="4">
        <f t="shared" si="0"/>
        <v>40201.702288420653</v>
      </c>
      <c r="E36" s="4">
        <f t="shared" si="1"/>
        <v>36882.295677450136</v>
      </c>
      <c r="F36" s="4">
        <f t="shared" si="2"/>
        <v>33836.968511422143</v>
      </c>
      <c r="G36" s="4">
        <f t="shared" si="3"/>
        <v>31043.090377451506</v>
      </c>
      <c r="H36" s="4">
        <f t="shared" si="4"/>
        <v>28479.899428854591</v>
      </c>
      <c r="I36" s="4">
        <f t="shared" si="5"/>
        <v>26128.348099866595</v>
      </c>
      <c r="J36" s="4">
        <f t="shared" si="6"/>
        <v>23970.961559510637</v>
      </c>
      <c r="K36" s="4">
        <f t="shared" si="7"/>
        <v>21991.707852762051</v>
      </c>
      <c r="L36" s="4">
        <f t="shared" si="8"/>
        <v>20175.878764001878</v>
      </c>
      <c r="M36" s="4">
        <f t="shared" si="9"/>
        <v>18509.980517432916</v>
      </c>
      <c r="N36" s="4">
        <f t="shared" si="10"/>
        <v>16981.633502232031</v>
      </c>
      <c r="O36" s="4">
        <f t="shared" si="11"/>
        <v>15579.480277277093</v>
      </c>
      <c r="P36" s="4">
        <f t="shared" si="12"/>
        <v>14293.101171813845</v>
      </c>
      <c r="Q36" s="4">
        <f t="shared" si="13"/>
        <v>13112.936854875086</v>
      </c>
      <c r="R36" s="4">
        <f t="shared" si="14"/>
        <v>12030.217298050537</v>
      </c>
      <c r="S36" s="4">
        <f t="shared" si="15"/>
        <v>11036.896603716088</v>
      </c>
      <c r="T36" s="4">
        <f t="shared" si="16"/>
        <v>10125.593214418428</v>
      </c>
      <c r="U36" s="4">
        <f t="shared" si="17"/>
        <v>9289.5350590994749</v>
      </c>
      <c r="V36" s="4">
        <f t="shared" si="18"/>
        <v>8522.5092285316277</v>
      </c>
      <c r="W36" s="4">
        <f t="shared" si="19"/>
        <v>7818.815805992318</v>
      </c>
      <c r="X36" s="4">
        <f t="shared" si="20"/>
        <v>7173.2255100846951</v>
      </c>
      <c r="Y36" s="4">
        <f t="shared" si="21"/>
        <v>6580.9408349400865</v>
      </c>
      <c r="Z36" s="4">
        <f t="shared" si="22"/>
        <v>6037.5603990276022</v>
      </c>
      <c r="AA36" s="4">
        <f t="shared" si="23"/>
        <v>5539.0462376400019</v>
      </c>
      <c r="AB36" s="4">
        <f t="shared" si="24"/>
        <v>5081.6937960000014</v>
      </c>
      <c r="AC36" s="4">
        <f t="shared" si="25"/>
        <v>4662.1044000000011</v>
      </c>
      <c r="AD36" s="4">
        <f t="shared" si="26"/>
        <v>4277.1600000000008</v>
      </c>
      <c r="AE36" s="4">
        <f t="shared" si="27"/>
        <v>3924.0000000000005</v>
      </c>
      <c r="AF36" s="4">
        <f t="shared" si="28"/>
        <v>3600</v>
      </c>
      <c r="AG36" s="4">
        <f t="shared" si="29"/>
        <v>0</v>
      </c>
      <c r="AH36" s="4">
        <f t="shared" si="30"/>
        <v>0</v>
      </c>
      <c r="AI36" s="4">
        <f t="shared" si="31"/>
        <v>0</v>
      </c>
      <c r="AJ36" s="4">
        <f t="shared" si="32"/>
        <v>0</v>
      </c>
      <c r="AK36" s="4">
        <f t="shared" si="33"/>
        <v>0</v>
      </c>
      <c r="AL36" s="4">
        <f t="shared" si="34"/>
        <v>0</v>
      </c>
      <c r="AM36" s="4">
        <f t="shared" si="35"/>
        <v>0</v>
      </c>
      <c r="AN36" s="4">
        <f t="shared" si="36"/>
        <v>0</v>
      </c>
      <c r="AO36" s="4">
        <f t="shared" si="37"/>
        <v>0</v>
      </c>
      <c r="AP36" s="4">
        <f t="shared" si="38"/>
        <v>0</v>
      </c>
      <c r="AQ36" s="4">
        <f t="shared" si="39"/>
        <v>0</v>
      </c>
      <c r="AS36" s="17">
        <f t="shared" si="40"/>
        <v>29</v>
      </c>
      <c r="AT36" s="7">
        <f t="shared" si="41"/>
        <v>446887.28327087197</v>
      </c>
      <c r="AU36" s="8">
        <f t="shared" si="42"/>
        <v>104400</v>
      </c>
    </row>
    <row r="37" spans="3:47" outlineLevel="1" x14ac:dyDescent="0.25">
      <c r="C37" s="10">
        <v>30</v>
      </c>
      <c r="D37" s="4">
        <f t="shared" si="0"/>
        <v>43819.855494378513</v>
      </c>
      <c r="E37" s="4">
        <f t="shared" si="1"/>
        <v>40201.702288420653</v>
      </c>
      <c r="F37" s="4">
        <f t="shared" si="2"/>
        <v>36882.295677450136</v>
      </c>
      <c r="G37" s="4">
        <f t="shared" si="3"/>
        <v>33836.968511422143</v>
      </c>
      <c r="H37" s="4">
        <f t="shared" si="4"/>
        <v>31043.090377451506</v>
      </c>
      <c r="I37" s="4">
        <f t="shared" si="5"/>
        <v>28479.899428854591</v>
      </c>
      <c r="J37" s="4">
        <f t="shared" si="6"/>
        <v>26128.348099866595</v>
      </c>
      <c r="K37" s="4">
        <f t="shared" si="7"/>
        <v>23970.961559510637</v>
      </c>
      <c r="L37" s="4">
        <f t="shared" si="8"/>
        <v>21991.707852762051</v>
      </c>
      <c r="M37" s="4">
        <f t="shared" si="9"/>
        <v>20175.878764001878</v>
      </c>
      <c r="N37" s="4">
        <f t="shared" si="10"/>
        <v>18509.980517432916</v>
      </c>
      <c r="O37" s="4">
        <f t="shared" si="11"/>
        <v>16981.633502232031</v>
      </c>
      <c r="P37" s="4">
        <f t="shared" si="12"/>
        <v>15579.480277277093</v>
      </c>
      <c r="Q37" s="4">
        <f t="shared" si="13"/>
        <v>14293.101171813845</v>
      </c>
      <c r="R37" s="4">
        <f t="shared" si="14"/>
        <v>13112.936854875086</v>
      </c>
      <c r="S37" s="4">
        <f t="shared" si="15"/>
        <v>12030.217298050537</v>
      </c>
      <c r="T37" s="4">
        <f t="shared" si="16"/>
        <v>11036.896603716088</v>
      </c>
      <c r="U37" s="4">
        <f t="shared" si="17"/>
        <v>10125.593214418428</v>
      </c>
      <c r="V37" s="4">
        <f t="shared" si="18"/>
        <v>9289.5350590994749</v>
      </c>
      <c r="W37" s="4">
        <f t="shared" si="19"/>
        <v>8522.5092285316277</v>
      </c>
      <c r="X37" s="4">
        <f t="shared" si="20"/>
        <v>7818.815805992318</v>
      </c>
      <c r="Y37" s="4">
        <f t="shared" si="21"/>
        <v>7173.2255100846951</v>
      </c>
      <c r="Z37" s="4">
        <f t="shared" si="22"/>
        <v>6580.9408349400865</v>
      </c>
      <c r="AA37" s="4">
        <f t="shared" si="23"/>
        <v>6037.5603990276022</v>
      </c>
      <c r="AB37" s="4">
        <f t="shared" si="24"/>
        <v>5539.0462376400019</v>
      </c>
      <c r="AC37" s="4">
        <f t="shared" si="25"/>
        <v>5081.6937960000014</v>
      </c>
      <c r="AD37" s="4">
        <f t="shared" si="26"/>
        <v>4662.1044000000011</v>
      </c>
      <c r="AE37" s="4">
        <f t="shared" si="27"/>
        <v>4277.1600000000008</v>
      </c>
      <c r="AF37" s="4">
        <f t="shared" si="28"/>
        <v>3924.0000000000005</v>
      </c>
      <c r="AG37" s="4">
        <f t="shared" si="29"/>
        <v>3600</v>
      </c>
      <c r="AH37" s="4">
        <f t="shared" si="30"/>
        <v>0</v>
      </c>
      <c r="AI37" s="4">
        <f t="shared" si="31"/>
        <v>0</v>
      </c>
      <c r="AJ37" s="4">
        <f t="shared" si="32"/>
        <v>0</v>
      </c>
      <c r="AK37" s="4">
        <f t="shared" si="33"/>
        <v>0</v>
      </c>
      <c r="AL37" s="4">
        <f t="shared" si="34"/>
        <v>0</v>
      </c>
      <c r="AM37" s="4">
        <f t="shared" si="35"/>
        <v>0</v>
      </c>
      <c r="AN37" s="4">
        <f t="shared" si="36"/>
        <v>0</v>
      </c>
      <c r="AO37" s="4">
        <f t="shared" si="37"/>
        <v>0</v>
      </c>
      <c r="AP37" s="4">
        <f t="shared" si="38"/>
        <v>0</v>
      </c>
      <c r="AQ37" s="4">
        <f t="shared" si="39"/>
        <v>0</v>
      </c>
      <c r="AS37" s="17">
        <f t="shared" si="40"/>
        <v>30</v>
      </c>
      <c r="AT37" s="7">
        <f t="shared" si="41"/>
        <v>490707.13876525057</v>
      </c>
      <c r="AU37" s="8">
        <f t="shared" si="42"/>
        <v>108000</v>
      </c>
    </row>
    <row r="38" spans="3:47" outlineLevel="1" x14ac:dyDescent="0.25">
      <c r="C38" s="10">
        <v>31</v>
      </c>
      <c r="D38" s="4">
        <f t="shared" si="0"/>
        <v>47763.642488872581</v>
      </c>
      <c r="E38" s="4">
        <f t="shared" si="1"/>
        <v>43819.855494378513</v>
      </c>
      <c r="F38" s="4">
        <f t="shared" si="2"/>
        <v>40201.702288420653</v>
      </c>
      <c r="G38" s="4">
        <f t="shared" si="3"/>
        <v>36882.295677450136</v>
      </c>
      <c r="H38" s="4">
        <f t="shared" si="4"/>
        <v>33836.968511422143</v>
      </c>
      <c r="I38" s="4">
        <f t="shared" si="5"/>
        <v>31043.090377451506</v>
      </c>
      <c r="J38" s="4">
        <f t="shared" si="6"/>
        <v>28479.899428854591</v>
      </c>
      <c r="K38" s="4">
        <f t="shared" si="7"/>
        <v>26128.348099866595</v>
      </c>
      <c r="L38" s="4">
        <f t="shared" si="8"/>
        <v>23970.961559510637</v>
      </c>
      <c r="M38" s="4">
        <f t="shared" si="9"/>
        <v>21991.707852762051</v>
      </c>
      <c r="N38" s="4">
        <f t="shared" si="10"/>
        <v>20175.878764001878</v>
      </c>
      <c r="O38" s="4">
        <f t="shared" si="11"/>
        <v>18509.980517432916</v>
      </c>
      <c r="P38" s="4">
        <f t="shared" si="12"/>
        <v>16981.633502232031</v>
      </c>
      <c r="Q38" s="4">
        <f t="shared" si="13"/>
        <v>15579.480277277093</v>
      </c>
      <c r="R38" s="4">
        <f t="shared" si="14"/>
        <v>14293.101171813845</v>
      </c>
      <c r="S38" s="4">
        <f t="shared" si="15"/>
        <v>13112.936854875086</v>
      </c>
      <c r="T38" s="4">
        <f t="shared" si="16"/>
        <v>12030.217298050537</v>
      </c>
      <c r="U38" s="4">
        <f t="shared" si="17"/>
        <v>11036.896603716088</v>
      </c>
      <c r="V38" s="4">
        <f t="shared" si="18"/>
        <v>10125.593214418428</v>
      </c>
      <c r="W38" s="4">
        <f t="shared" si="19"/>
        <v>9289.5350590994749</v>
      </c>
      <c r="X38" s="4">
        <f t="shared" si="20"/>
        <v>8522.5092285316277</v>
      </c>
      <c r="Y38" s="4">
        <f t="shared" si="21"/>
        <v>7818.815805992318</v>
      </c>
      <c r="Z38" s="4">
        <f t="shared" si="22"/>
        <v>7173.2255100846951</v>
      </c>
      <c r="AA38" s="4">
        <f t="shared" si="23"/>
        <v>6580.9408349400865</v>
      </c>
      <c r="AB38" s="4">
        <f t="shared" si="24"/>
        <v>6037.5603990276022</v>
      </c>
      <c r="AC38" s="4">
        <f t="shared" si="25"/>
        <v>5539.0462376400019</v>
      </c>
      <c r="AD38" s="4">
        <f t="shared" si="26"/>
        <v>5081.6937960000014</v>
      </c>
      <c r="AE38" s="4">
        <f t="shared" si="27"/>
        <v>4662.1044000000011</v>
      </c>
      <c r="AF38" s="4">
        <f t="shared" si="28"/>
        <v>4277.1600000000008</v>
      </c>
      <c r="AG38" s="4">
        <f t="shared" si="29"/>
        <v>3924.0000000000005</v>
      </c>
      <c r="AH38" s="4">
        <f t="shared" si="30"/>
        <v>3600</v>
      </c>
      <c r="AI38" s="4">
        <f t="shared" si="31"/>
        <v>0</v>
      </c>
      <c r="AJ38" s="4">
        <f t="shared" si="32"/>
        <v>0</v>
      </c>
      <c r="AK38" s="4">
        <f t="shared" si="33"/>
        <v>0</v>
      </c>
      <c r="AL38" s="4">
        <f t="shared" si="34"/>
        <v>0</v>
      </c>
      <c r="AM38" s="4">
        <f t="shared" si="35"/>
        <v>0</v>
      </c>
      <c r="AN38" s="4">
        <f t="shared" si="36"/>
        <v>0</v>
      </c>
      <c r="AO38" s="4">
        <f t="shared" si="37"/>
        <v>0</v>
      </c>
      <c r="AP38" s="4">
        <f t="shared" si="38"/>
        <v>0</v>
      </c>
      <c r="AQ38" s="4">
        <f t="shared" si="39"/>
        <v>0</v>
      </c>
      <c r="AS38" s="17">
        <f t="shared" si="40"/>
        <v>31</v>
      </c>
      <c r="AT38" s="7">
        <f t="shared" si="41"/>
        <v>538470.78125412308</v>
      </c>
      <c r="AU38" s="8">
        <f t="shared" si="42"/>
        <v>111600</v>
      </c>
    </row>
    <row r="39" spans="3:47" outlineLevel="1" x14ac:dyDescent="0.25">
      <c r="C39" s="10">
        <v>32</v>
      </c>
      <c r="D39" s="4">
        <f t="shared" si="0"/>
        <v>52062.37031287112</v>
      </c>
      <c r="E39" s="4">
        <f t="shared" si="1"/>
        <v>47763.642488872581</v>
      </c>
      <c r="F39" s="4">
        <f t="shared" si="2"/>
        <v>43819.855494378513</v>
      </c>
      <c r="G39" s="4">
        <f t="shared" si="3"/>
        <v>40201.702288420653</v>
      </c>
      <c r="H39" s="4">
        <f t="shared" si="4"/>
        <v>36882.295677450136</v>
      </c>
      <c r="I39" s="4">
        <f t="shared" si="5"/>
        <v>33836.968511422143</v>
      </c>
      <c r="J39" s="4">
        <f t="shared" si="6"/>
        <v>31043.090377451506</v>
      </c>
      <c r="K39" s="4">
        <f t="shared" si="7"/>
        <v>28479.899428854591</v>
      </c>
      <c r="L39" s="4">
        <f t="shared" si="8"/>
        <v>26128.348099866595</v>
      </c>
      <c r="M39" s="4">
        <f t="shared" si="9"/>
        <v>23970.961559510637</v>
      </c>
      <c r="N39" s="4">
        <f t="shared" si="10"/>
        <v>21991.707852762051</v>
      </c>
      <c r="O39" s="4">
        <f t="shared" si="11"/>
        <v>20175.878764001878</v>
      </c>
      <c r="P39" s="4">
        <f t="shared" si="12"/>
        <v>18509.980517432916</v>
      </c>
      <c r="Q39" s="4">
        <f t="shared" si="13"/>
        <v>16981.633502232031</v>
      </c>
      <c r="R39" s="4">
        <f t="shared" si="14"/>
        <v>15579.480277277093</v>
      </c>
      <c r="S39" s="4">
        <f t="shared" si="15"/>
        <v>14293.101171813845</v>
      </c>
      <c r="T39" s="4">
        <f t="shared" si="16"/>
        <v>13112.936854875086</v>
      </c>
      <c r="U39" s="4">
        <f t="shared" si="17"/>
        <v>12030.217298050537</v>
      </c>
      <c r="V39" s="4">
        <f t="shared" si="18"/>
        <v>11036.896603716088</v>
      </c>
      <c r="W39" s="4">
        <f t="shared" si="19"/>
        <v>10125.593214418428</v>
      </c>
      <c r="X39" s="4">
        <f t="shared" si="20"/>
        <v>9289.5350590994749</v>
      </c>
      <c r="Y39" s="4">
        <f t="shared" si="21"/>
        <v>8522.5092285316277</v>
      </c>
      <c r="Z39" s="4">
        <f t="shared" si="22"/>
        <v>7818.815805992318</v>
      </c>
      <c r="AA39" s="4">
        <f t="shared" si="23"/>
        <v>7173.2255100846951</v>
      </c>
      <c r="AB39" s="4">
        <f t="shared" si="24"/>
        <v>6580.9408349400865</v>
      </c>
      <c r="AC39" s="4">
        <f t="shared" si="25"/>
        <v>6037.5603990276022</v>
      </c>
      <c r="AD39" s="4">
        <f t="shared" si="26"/>
        <v>5539.0462376400019</v>
      </c>
      <c r="AE39" s="4">
        <f t="shared" si="27"/>
        <v>5081.6937960000014</v>
      </c>
      <c r="AF39" s="4">
        <f t="shared" si="28"/>
        <v>4662.1044000000011</v>
      </c>
      <c r="AG39" s="4">
        <f t="shared" si="29"/>
        <v>4277.1600000000008</v>
      </c>
      <c r="AH39" s="4">
        <f t="shared" si="30"/>
        <v>3924.0000000000005</v>
      </c>
      <c r="AI39" s="4">
        <f t="shared" si="31"/>
        <v>3600</v>
      </c>
      <c r="AJ39" s="4">
        <f t="shared" si="32"/>
        <v>0</v>
      </c>
      <c r="AK39" s="4">
        <f t="shared" si="33"/>
        <v>0</v>
      </c>
      <c r="AL39" s="4">
        <f t="shared" si="34"/>
        <v>0</v>
      </c>
      <c r="AM39" s="4">
        <f t="shared" si="35"/>
        <v>0</v>
      </c>
      <c r="AN39" s="4">
        <f t="shared" si="36"/>
        <v>0</v>
      </c>
      <c r="AO39" s="4">
        <f t="shared" si="37"/>
        <v>0</v>
      </c>
      <c r="AP39" s="4">
        <f t="shared" si="38"/>
        <v>0</v>
      </c>
      <c r="AQ39" s="4">
        <f t="shared" si="39"/>
        <v>0</v>
      </c>
      <c r="AS39" s="17">
        <f t="shared" si="40"/>
        <v>32</v>
      </c>
      <c r="AT39" s="7">
        <f t="shared" si="41"/>
        <v>590533.15156699414</v>
      </c>
      <c r="AU39" s="8">
        <f t="shared" si="42"/>
        <v>115200</v>
      </c>
    </row>
    <row r="40" spans="3:47" outlineLevel="1" x14ac:dyDescent="0.25">
      <c r="C40" s="10">
        <v>33</v>
      </c>
      <c r="D40" s="4">
        <f t="shared" si="0"/>
        <v>56747.983641029525</v>
      </c>
      <c r="E40" s="4">
        <f t="shared" si="1"/>
        <v>52062.37031287112</v>
      </c>
      <c r="F40" s="4">
        <f t="shared" si="2"/>
        <v>47763.642488872581</v>
      </c>
      <c r="G40" s="4">
        <f t="shared" si="3"/>
        <v>43819.855494378513</v>
      </c>
      <c r="H40" s="4">
        <f t="shared" si="4"/>
        <v>40201.702288420653</v>
      </c>
      <c r="I40" s="4">
        <f t="shared" si="5"/>
        <v>36882.295677450136</v>
      </c>
      <c r="J40" s="4">
        <f t="shared" si="6"/>
        <v>33836.968511422143</v>
      </c>
      <c r="K40" s="4">
        <f t="shared" si="7"/>
        <v>31043.090377451506</v>
      </c>
      <c r="L40" s="4">
        <f t="shared" si="8"/>
        <v>28479.899428854591</v>
      </c>
      <c r="M40" s="4">
        <f t="shared" si="9"/>
        <v>26128.348099866595</v>
      </c>
      <c r="N40" s="4">
        <f t="shared" si="10"/>
        <v>23970.961559510637</v>
      </c>
      <c r="O40" s="4">
        <f t="shared" si="11"/>
        <v>21991.707852762051</v>
      </c>
      <c r="P40" s="4">
        <f t="shared" si="12"/>
        <v>20175.878764001878</v>
      </c>
      <c r="Q40" s="4">
        <f t="shared" si="13"/>
        <v>18509.980517432916</v>
      </c>
      <c r="R40" s="4">
        <f t="shared" si="14"/>
        <v>16981.633502232031</v>
      </c>
      <c r="S40" s="4">
        <f t="shared" si="15"/>
        <v>15579.480277277093</v>
      </c>
      <c r="T40" s="4">
        <f t="shared" si="16"/>
        <v>14293.101171813845</v>
      </c>
      <c r="U40" s="4">
        <f t="shared" si="17"/>
        <v>13112.936854875086</v>
      </c>
      <c r="V40" s="4">
        <f t="shared" si="18"/>
        <v>12030.217298050537</v>
      </c>
      <c r="W40" s="4">
        <f t="shared" si="19"/>
        <v>11036.896603716088</v>
      </c>
      <c r="X40" s="4">
        <f t="shared" si="20"/>
        <v>10125.593214418428</v>
      </c>
      <c r="Y40" s="4">
        <f t="shared" si="21"/>
        <v>9289.5350590994749</v>
      </c>
      <c r="Z40" s="4">
        <f t="shared" si="22"/>
        <v>8522.5092285316277</v>
      </c>
      <c r="AA40" s="4">
        <f t="shared" si="23"/>
        <v>7818.815805992318</v>
      </c>
      <c r="AB40" s="4">
        <f t="shared" si="24"/>
        <v>7173.2255100846951</v>
      </c>
      <c r="AC40" s="4">
        <f t="shared" si="25"/>
        <v>6580.9408349400865</v>
      </c>
      <c r="AD40" s="4">
        <f t="shared" si="26"/>
        <v>6037.5603990276022</v>
      </c>
      <c r="AE40" s="4">
        <f t="shared" si="27"/>
        <v>5539.0462376400019</v>
      </c>
      <c r="AF40" s="4">
        <f t="shared" si="28"/>
        <v>5081.6937960000014</v>
      </c>
      <c r="AG40" s="4">
        <f t="shared" si="29"/>
        <v>4662.1044000000011</v>
      </c>
      <c r="AH40" s="4">
        <f t="shared" si="30"/>
        <v>4277.1600000000008</v>
      </c>
      <c r="AI40" s="4">
        <f t="shared" si="31"/>
        <v>3924.0000000000005</v>
      </c>
      <c r="AJ40" s="4">
        <f t="shared" si="32"/>
        <v>3600</v>
      </c>
      <c r="AK40" s="4">
        <f t="shared" si="33"/>
        <v>0</v>
      </c>
      <c r="AL40" s="4">
        <f t="shared" si="34"/>
        <v>0</v>
      </c>
      <c r="AM40" s="4">
        <f t="shared" si="35"/>
        <v>0</v>
      </c>
      <c r="AN40" s="4">
        <f t="shared" si="36"/>
        <v>0</v>
      </c>
      <c r="AO40" s="4">
        <f t="shared" si="37"/>
        <v>0</v>
      </c>
      <c r="AP40" s="4">
        <f t="shared" si="38"/>
        <v>0</v>
      </c>
      <c r="AQ40" s="4">
        <f t="shared" si="39"/>
        <v>0</v>
      </c>
      <c r="AS40" s="17">
        <f t="shared" si="40"/>
        <v>33</v>
      </c>
      <c r="AT40" s="7">
        <f t="shared" si="41"/>
        <v>647281.13520802348</v>
      </c>
      <c r="AU40" s="8">
        <f t="shared" si="42"/>
        <v>118800</v>
      </c>
    </row>
    <row r="41" spans="3:47" outlineLevel="1" x14ac:dyDescent="0.25">
      <c r="C41" s="10">
        <v>34</v>
      </c>
      <c r="D41" s="4">
        <f t="shared" si="0"/>
        <v>61855.302168722184</v>
      </c>
      <c r="E41" s="4">
        <f t="shared" si="1"/>
        <v>56747.983641029525</v>
      </c>
      <c r="F41" s="4">
        <f t="shared" si="2"/>
        <v>52062.37031287112</v>
      </c>
      <c r="G41" s="4">
        <f t="shared" si="3"/>
        <v>47763.642488872581</v>
      </c>
      <c r="H41" s="4">
        <f t="shared" si="4"/>
        <v>43819.855494378513</v>
      </c>
      <c r="I41" s="4">
        <f t="shared" si="5"/>
        <v>40201.702288420653</v>
      </c>
      <c r="J41" s="4">
        <f t="shared" si="6"/>
        <v>36882.295677450136</v>
      </c>
      <c r="K41" s="4">
        <f t="shared" si="7"/>
        <v>33836.968511422143</v>
      </c>
      <c r="L41" s="4">
        <f t="shared" si="8"/>
        <v>31043.090377451506</v>
      </c>
      <c r="M41" s="4">
        <f t="shared" si="9"/>
        <v>28479.899428854591</v>
      </c>
      <c r="N41" s="4">
        <f t="shared" si="10"/>
        <v>26128.348099866595</v>
      </c>
      <c r="O41" s="4">
        <f t="shared" si="11"/>
        <v>23970.961559510637</v>
      </c>
      <c r="P41" s="4">
        <f t="shared" si="12"/>
        <v>21991.707852762051</v>
      </c>
      <c r="Q41" s="4">
        <f t="shared" si="13"/>
        <v>20175.878764001878</v>
      </c>
      <c r="R41" s="4">
        <f t="shared" si="14"/>
        <v>18509.980517432916</v>
      </c>
      <c r="S41" s="4">
        <f t="shared" si="15"/>
        <v>16981.633502232031</v>
      </c>
      <c r="T41" s="4">
        <f t="shared" si="16"/>
        <v>15579.480277277093</v>
      </c>
      <c r="U41" s="4">
        <f t="shared" si="17"/>
        <v>14293.101171813845</v>
      </c>
      <c r="V41" s="4">
        <f t="shared" si="18"/>
        <v>13112.936854875086</v>
      </c>
      <c r="W41" s="4">
        <f t="shared" si="19"/>
        <v>12030.217298050537</v>
      </c>
      <c r="X41" s="4">
        <f t="shared" si="20"/>
        <v>11036.896603716088</v>
      </c>
      <c r="Y41" s="4">
        <f t="shared" si="21"/>
        <v>10125.593214418428</v>
      </c>
      <c r="Z41" s="4">
        <f t="shared" si="22"/>
        <v>9289.5350590994749</v>
      </c>
      <c r="AA41" s="4">
        <f t="shared" si="23"/>
        <v>8522.5092285316277</v>
      </c>
      <c r="AB41" s="4">
        <f t="shared" si="24"/>
        <v>7818.815805992318</v>
      </c>
      <c r="AC41" s="4">
        <f t="shared" si="25"/>
        <v>7173.2255100846951</v>
      </c>
      <c r="AD41" s="4">
        <f t="shared" si="26"/>
        <v>6580.9408349400865</v>
      </c>
      <c r="AE41" s="4">
        <f t="shared" si="27"/>
        <v>6037.5603990276022</v>
      </c>
      <c r="AF41" s="4">
        <f t="shared" si="28"/>
        <v>5539.0462376400019</v>
      </c>
      <c r="AG41" s="4">
        <f t="shared" si="29"/>
        <v>5081.6937960000014</v>
      </c>
      <c r="AH41" s="4">
        <f t="shared" si="30"/>
        <v>4662.1044000000011</v>
      </c>
      <c r="AI41" s="4">
        <f t="shared" si="31"/>
        <v>4277.1600000000008</v>
      </c>
      <c r="AJ41" s="4">
        <f t="shared" si="32"/>
        <v>3924.0000000000005</v>
      </c>
      <c r="AK41" s="4">
        <f t="shared" si="33"/>
        <v>3600</v>
      </c>
      <c r="AL41" s="4">
        <f t="shared" si="34"/>
        <v>0</v>
      </c>
      <c r="AM41" s="4">
        <f t="shared" si="35"/>
        <v>0</v>
      </c>
      <c r="AN41" s="4">
        <f t="shared" si="36"/>
        <v>0</v>
      </c>
      <c r="AO41" s="4">
        <f t="shared" si="37"/>
        <v>0</v>
      </c>
      <c r="AP41" s="4">
        <f t="shared" si="38"/>
        <v>0</v>
      </c>
      <c r="AQ41" s="4">
        <f t="shared" si="39"/>
        <v>0</v>
      </c>
      <c r="AS41" s="17">
        <f t="shared" si="40"/>
        <v>34</v>
      </c>
      <c r="AT41" s="7">
        <f t="shared" si="41"/>
        <v>709136.43737674563</v>
      </c>
      <c r="AU41" s="8">
        <f t="shared" si="42"/>
        <v>122400</v>
      </c>
    </row>
    <row r="42" spans="3:47" outlineLevel="1" x14ac:dyDescent="0.25">
      <c r="C42" s="10">
        <v>35</v>
      </c>
      <c r="D42" s="4">
        <f t="shared" si="0"/>
        <v>67422.27936390719</v>
      </c>
      <c r="E42" s="4">
        <f t="shared" si="1"/>
        <v>61855.302168722184</v>
      </c>
      <c r="F42" s="4">
        <f t="shared" si="2"/>
        <v>56747.983641029525</v>
      </c>
      <c r="G42" s="4">
        <f t="shared" si="3"/>
        <v>52062.37031287112</v>
      </c>
      <c r="H42" s="4">
        <f t="shared" si="4"/>
        <v>47763.642488872581</v>
      </c>
      <c r="I42" s="4">
        <f t="shared" si="5"/>
        <v>43819.855494378513</v>
      </c>
      <c r="J42" s="4">
        <f t="shared" si="6"/>
        <v>40201.702288420653</v>
      </c>
      <c r="K42" s="4">
        <f t="shared" si="7"/>
        <v>36882.295677450136</v>
      </c>
      <c r="L42" s="4">
        <f t="shared" si="8"/>
        <v>33836.968511422143</v>
      </c>
      <c r="M42" s="4">
        <f t="shared" si="9"/>
        <v>31043.090377451506</v>
      </c>
      <c r="N42" s="4">
        <f t="shared" si="10"/>
        <v>28479.899428854591</v>
      </c>
      <c r="O42" s="4">
        <f t="shared" si="11"/>
        <v>26128.348099866595</v>
      </c>
      <c r="P42" s="4">
        <f t="shared" si="12"/>
        <v>23970.961559510637</v>
      </c>
      <c r="Q42" s="4">
        <f t="shared" si="13"/>
        <v>21991.707852762051</v>
      </c>
      <c r="R42" s="4">
        <f t="shared" si="14"/>
        <v>20175.878764001878</v>
      </c>
      <c r="S42" s="4">
        <f t="shared" si="15"/>
        <v>18509.980517432916</v>
      </c>
      <c r="T42" s="4">
        <f t="shared" si="16"/>
        <v>16981.633502232031</v>
      </c>
      <c r="U42" s="4">
        <f t="shared" si="17"/>
        <v>15579.480277277093</v>
      </c>
      <c r="V42" s="4">
        <f t="shared" si="18"/>
        <v>14293.101171813845</v>
      </c>
      <c r="W42" s="4">
        <f t="shared" si="19"/>
        <v>13112.936854875086</v>
      </c>
      <c r="X42" s="4">
        <f t="shared" si="20"/>
        <v>12030.217298050537</v>
      </c>
      <c r="Y42" s="4">
        <f t="shared" si="21"/>
        <v>11036.896603716088</v>
      </c>
      <c r="Z42" s="4">
        <f t="shared" si="22"/>
        <v>10125.593214418428</v>
      </c>
      <c r="AA42" s="4">
        <f t="shared" si="23"/>
        <v>9289.5350590994749</v>
      </c>
      <c r="AB42" s="4">
        <f t="shared" si="24"/>
        <v>8522.5092285316277</v>
      </c>
      <c r="AC42" s="4">
        <f t="shared" si="25"/>
        <v>7818.815805992318</v>
      </c>
      <c r="AD42" s="4">
        <f t="shared" si="26"/>
        <v>7173.2255100846951</v>
      </c>
      <c r="AE42" s="4">
        <f t="shared" si="27"/>
        <v>6580.9408349400865</v>
      </c>
      <c r="AF42" s="4">
        <f t="shared" si="28"/>
        <v>6037.5603990276022</v>
      </c>
      <c r="AG42" s="4">
        <f t="shared" si="29"/>
        <v>5539.0462376400019</v>
      </c>
      <c r="AH42" s="4">
        <f t="shared" si="30"/>
        <v>5081.6937960000014</v>
      </c>
      <c r="AI42" s="4">
        <f t="shared" si="31"/>
        <v>4662.1044000000011</v>
      </c>
      <c r="AJ42" s="4">
        <f t="shared" si="32"/>
        <v>4277.1600000000008</v>
      </c>
      <c r="AK42" s="4">
        <f t="shared" si="33"/>
        <v>3924.0000000000005</v>
      </c>
      <c r="AL42" s="4">
        <f t="shared" si="34"/>
        <v>3600</v>
      </c>
      <c r="AM42" s="4">
        <f t="shared" si="35"/>
        <v>0</v>
      </c>
      <c r="AN42" s="4">
        <f t="shared" si="36"/>
        <v>0</v>
      </c>
      <c r="AO42" s="4">
        <f t="shared" si="37"/>
        <v>0</v>
      </c>
      <c r="AP42" s="4">
        <f t="shared" si="38"/>
        <v>0</v>
      </c>
      <c r="AQ42" s="4">
        <f t="shared" si="39"/>
        <v>0</v>
      </c>
      <c r="AS42" s="17">
        <f t="shared" si="40"/>
        <v>35</v>
      </c>
      <c r="AT42" s="7">
        <f t="shared" si="41"/>
        <v>776558.71674065292</v>
      </c>
      <c r="AU42" s="8">
        <f t="shared" si="42"/>
        <v>126000</v>
      </c>
    </row>
    <row r="43" spans="3:47" outlineLevel="1" x14ac:dyDescent="0.25">
      <c r="C43" s="10">
        <v>36</v>
      </c>
      <c r="D43" s="4">
        <f t="shared" si="0"/>
        <v>73490.284506658849</v>
      </c>
      <c r="E43" s="4">
        <f t="shared" si="1"/>
        <v>67422.27936390719</v>
      </c>
      <c r="F43" s="4">
        <f t="shared" si="2"/>
        <v>61855.302168722184</v>
      </c>
      <c r="G43" s="4">
        <f t="shared" si="3"/>
        <v>56747.983641029525</v>
      </c>
      <c r="H43" s="4">
        <f t="shared" si="4"/>
        <v>52062.37031287112</v>
      </c>
      <c r="I43" s="4">
        <f t="shared" si="5"/>
        <v>47763.642488872581</v>
      </c>
      <c r="J43" s="4">
        <f t="shared" si="6"/>
        <v>43819.855494378513</v>
      </c>
      <c r="K43" s="4">
        <f t="shared" si="7"/>
        <v>40201.702288420653</v>
      </c>
      <c r="L43" s="4">
        <f t="shared" si="8"/>
        <v>36882.295677450136</v>
      </c>
      <c r="M43" s="4">
        <f t="shared" si="9"/>
        <v>33836.968511422143</v>
      </c>
      <c r="N43" s="4">
        <f t="shared" si="10"/>
        <v>31043.090377451506</v>
      </c>
      <c r="O43" s="4">
        <f t="shared" si="11"/>
        <v>28479.899428854591</v>
      </c>
      <c r="P43" s="4">
        <f t="shared" si="12"/>
        <v>26128.348099866595</v>
      </c>
      <c r="Q43" s="4">
        <f t="shared" si="13"/>
        <v>23970.961559510637</v>
      </c>
      <c r="R43" s="4">
        <f t="shared" si="14"/>
        <v>21991.707852762051</v>
      </c>
      <c r="S43" s="4">
        <f t="shared" si="15"/>
        <v>20175.878764001878</v>
      </c>
      <c r="T43" s="4">
        <f t="shared" si="16"/>
        <v>18509.980517432916</v>
      </c>
      <c r="U43" s="4">
        <f t="shared" si="17"/>
        <v>16981.633502232031</v>
      </c>
      <c r="V43" s="4">
        <f t="shared" si="18"/>
        <v>15579.480277277093</v>
      </c>
      <c r="W43" s="4">
        <f t="shared" si="19"/>
        <v>14293.101171813845</v>
      </c>
      <c r="X43" s="4">
        <f t="shared" si="20"/>
        <v>13112.936854875086</v>
      </c>
      <c r="Y43" s="4">
        <f t="shared" si="21"/>
        <v>12030.217298050537</v>
      </c>
      <c r="Z43" s="4">
        <f t="shared" si="22"/>
        <v>11036.896603716088</v>
      </c>
      <c r="AA43" s="4">
        <f t="shared" si="23"/>
        <v>10125.593214418428</v>
      </c>
      <c r="AB43" s="4">
        <f t="shared" si="24"/>
        <v>9289.5350590994749</v>
      </c>
      <c r="AC43" s="4">
        <f t="shared" si="25"/>
        <v>8522.5092285316277</v>
      </c>
      <c r="AD43" s="4">
        <f t="shared" si="26"/>
        <v>7818.815805992318</v>
      </c>
      <c r="AE43" s="4">
        <f t="shared" si="27"/>
        <v>7173.2255100846951</v>
      </c>
      <c r="AF43" s="4">
        <f t="shared" si="28"/>
        <v>6580.9408349400865</v>
      </c>
      <c r="AG43" s="4">
        <f t="shared" si="29"/>
        <v>6037.5603990276022</v>
      </c>
      <c r="AH43" s="4">
        <f t="shared" si="30"/>
        <v>5539.0462376400019</v>
      </c>
      <c r="AI43" s="4">
        <f t="shared" si="31"/>
        <v>5081.6937960000014</v>
      </c>
      <c r="AJ43" s="4">
        <f t="shared" si="32"/>
        <v>4662.1044000000011</v>
      </c>
      <c r="AK43" s="4">
        <f t="shared" si="33"/>
        <v>4277.1600000000008</v>
      </c>
      <c r="AL43" s="4">
        <f t="shared" si="34"/>
        <v>3924.0000000000005</v>
      </c>
      <c r="AM43" s="4">
        <f t="shared" si="35"/>
        <v>3600</v>
      </c>
      <c r="AN43" s="4">
        <f t="shared" si="36"/>
        <v>0</v>
      </c>
      <c r="AO43" s="4">
        <f t="shared" si="37"/>
        <v>0</v>
      </c>
      <c r="AP43" s="4">
        <f t="shared" si="38"/>
        <v>0</v>
      </c>
      <c r="AQ43" s="4">
        <f t="shared" si="39"/>
        <v>0</v>
      </c>
      <c r="AS43" s="17">
        <f t="shared" si="40"/>
        <v>36</v>
      </c>
      <c r="AT43" s="7">
        <f t="shared" si="41"/>
        <v>850049.00124731183</v>
      </c>
      <c r="AU43" s="8">
        <f t="shared" si="42"/>
        <v>129600</v>
      </c>
    </row>
    <row r="44" spans="3:47" outlineLevel="1" x14ac:dyDescent="0.25">
      <c r="C44" s="10">
        <v>37</v>
      </c>
      <c r="D44" s="4">
        <f t="shared" si="0"/>
        <v>80104.410112258149</v>
      </c>
      <c r="E44" s="4">
        <f t="shared" si="1"/>
        <v>73490.284506658849</v>
      </c>
      <c r="F44" s="4">
        <f t="shared" si="2"/>
        <v>67422.27936390719</v>
      </c>
      <c r="G44" s="4">
        <f t="shared" si="3"/>
        <v>61855.302168722184</v>
      </c>
      <c r="H44" s="4">
        <f t="shared" si="4"/>
        <v>56747.983641029525</v>
      </c>
      <c r="I44" s="4">
        <f t="shared" si="5"/>
        <v>52062.37031287112</v>
      </c>
      <c r="J44" s="4">
        <f t="shared" si="6"/>
        <v>47763.642488872581</v>
      </c>
      <c r="K44" s="4">
        <f t="shared" si="7"/>
        <v>43819.855494378513</v>
      </c>
      <c r="L44" s="4">
        <f t="shared" si="8"/>
        <v>40201.702288420653</v>
      </c>
      <c r="M44" s="4">
        <f t="shared" si="9"/>
        <v>36882.295677450136</v>
      </c>
      <c r="N44" s="4">
        <f t="shared" si="10"/>
        <v>33836.968511422143</v>
      </c>
      <c r="O44" s="4">
        <f t="shared" si="11"/>
        <v>31043.090377451506</v>
      </c>
      <c r="P44" s="4">
        <f t="shared" si="12"/>
        <v>28479.899428854591</v>
      </c>
      <c r="Q44" s="4">
        <f t="shared" si="13"/>
        <v>26128.348099866595</v>
      </c>
      <c r="R44" s="4">
        <f t="shared" si="14"/>
        <v>23970.961559510637</v>
      </c>
      <c r="S44" s="4">
        <f t="shared" si="15"/>
        <v>21991.707852762051</v>
      </c>
      <c r="T44" s="4">
        <f t="shared" si="16"/>
        <v>20175.878764001878</v>
      </c>
      <c r="U44" s="4">
        <f t="shared" si="17"/>
        <v>18509.980517432916</v>
      </c>
      <c r="V44" s="4">
        <f t="shared" si="18"/>
        <v>16981.633502232031</v>
      </c>
      <c r="W44" s="4">
        <f t="shared" si="19"/>
        <v>15579.480277277093</v>
      </c>
      <c r="X44" s="4">
        <f t="shared" si="20"/>
        <v>14293.101171813845</v>
      </c>
      <c r="Y44" s="4">
        <f t="shared" si="21"/>
        <v>13112.936854875086</v>
      </c>
      <c r="Z44" s="4">
        <f t="shared" si="22"/>
        <v>12030.217298050537</v>
      </c>
      <c r="AA44" s="4">
        <f t="shared" si="23"/>
        <v>11036.896603716088</v>
      </c>
      <c r="AB44" s="4">
        <f t="shared" si="24"/>
        <v>10125.593214418428</v>
      </c>
      <c r="AC44" s="4">
        <f t="shared" si="25"/>
        <v>9289.5350590994749</v>
      </c>
      <c r="AD44" s="4">
        <f t="shared" si="26"/>
        <v>8522.5092285316277</v>
      </c>
      <c r="AE44" s="4">
        <f t="shared" si="27"/>
        <v>7818.815805992318</v>
      </c>
      <c r="AF44" s="4">
        <f t="shared" si="28"/>
        <v>7173.2255100846951</v>
      </c>
      <c r="AG44" s="4">
        <f t="shared" si="29"/>
        <v>6580.9408349400865</v>
      </c>
      <c r="AH44" s="4">
        <f t="shared" si="30"/>
        <v>6037.5603990276022</v>
      </c>
      <c r="AI44" s="4">
        <f t="shared" si="31"/>
        <v>5539.0462376400019</v>
      </c>
      <c r="AJ44" s="4">
        <f t="shared" si="32"/>
        <v>5081.6937960000014</v>
      </c>
      <c r="AK44" s="4">
        <f t="shared" si="33"/>
        <v>4662.1044000000011</v>
      </c>
      <c r="AL44" s="4">
        <f t="shared" si="34"/>
        <v>4277.1600000000008</v>
      </c>
      <c r="AM44" s="4">
        <f t="shared" si="35"/>
        <v>3924.0000000000005</v>
      </c>
      <c r="AN44" s="4">
        <f t="shared" si="36"/>
        <v>3600</v>
      </c>
      <c r="AO44" s="4">
        <f t="shared" si="37"/>
        <v>0</v>
      </c>
      <c r="AP44" s="4">
        <f t="shared" si="38"/>
        <v>0</v>
      </c>
      <c r="AQ44" s="4">
        <f t="shared" si="39"/>
        <v>0</v>
      </c>
      <c r="AS44" s="17">
        <f t="shared" si="40"/>
        <v>37</v>
      </c>
      <c r="AT44" s="7">
        <f t="shared" si="41"/>
        <v>930153.41135956999</v>
      </c>
      <c r="AU44" s="8">
        <f t="shared" si="42"/>
        <v>133200</v>
      </c>
    </row>
    <row r="45" spans="3:47" outlineLevel="1" x14ac:dyDescent="0.25">
      <c r="C45" s="10">
        <v>38</v>
      </c>
      <c r="D45" s="4">
        <f t="shared" si="0"/>
        <v>87313.80702236139</v>
      </c>
      <c r="E45" s="4">
        <f t="shared" si="1"/>
        <v>80104.410112258149</v>
      </c>
      <c r="F45" s="4">
        <f t="shared" si="2"/>
        <v>73490.284506658849</v>
      </c>
      <c r="G45" s="4">
        <f t="shared" si="3"/>
        <v>67422.27936390719</v>
      </c>
      <c r="H45" s="4">
        <f t="shared" si="4"/>
        <v>61855.302168722184</v>
      </c>
      <c r="I45" s="4">
        <f t="shared" si="5"/>
        <v>56747.983641029525</v>
      </c>
      <c r="J45" s="4">
        <f t="shared" si="6"/>
        <v>52062.37031287112</v>
      </c>
      <c r="K45" s="4">
        <f t="shared" si="7"/>
        <v>47763.642488872581</v>
      </c>
      <c r="L45" s="4">
        <f t="shared" si="8"/>
        <v>43819.855494378513</v>
      </c>
      <c r="M45" s="4">
        <f t="shared" si="9"/>
        <v>40201.702288420653</v>
      </c>
      <c r="N45" s="4">
        <f t="shared" si="10"/>
        <v>36882.295677450136</v>
      </c>
      <c r="O45" s="4">
        <f t="shared" si="11"/>
        <v>33836.968511422143</v>
      </c>
      <c r="P45" s="4">
        <f t="shared" si="12"/>
        <v>31043.090377451506</v>
      </c>
      <c r="Q45" s="4">
        <f t="shared" si="13"/>
        <v>28479.899428854591</v>
      </c>
      <c r="R45" s="4">
        <f t="shared" si="14"/>
        <v>26128.348099866595</v>
      </c>
      <c r="S45" s="4">
        <f t="shared" si="15"/>
        <v>23970.961559510637</v>
      </c>
      <c r="T45" s="4">
        <f t="shared" si="16"/>
        <v>21991.707852762051</v>
      </c>
      <c r="U45" s="4">
        <f t="shared" si="17"/>
        <v>20175.878764001878</v>
      </c>
      <c r="V45" s="4">
        <f t="shared" si="18"/>
        <v>18509.980517432916</v>
      </c>
      <c r="W45" s="4">
        <f t="shared" si="19"/>
        <v>16981.633502232031</v>
      </c>
      <c r="X45" s="4">
        <f t="shared" si="20"/>
        <v>15579.480277277093</v>
      </c>
      <c r="Y45" s="4">
        <f t="shared" si="21"/>
        <v>14293.101171813845</v>
      </c>
      <c r="Z45" s="4">
        <f t="shared" si="22"/>
        <v>13112.936854875086</v>
      </c>
      <c r="AA45" s="4">
        <f t="shared" si="23"/>
        <v>12030.217298050537</v>
      </c>
      <c r="AB45" s="4">
        <f t="shared" si="24"/>
        <v>11036.896603716088</v>
      </c>
      <c r="AC45" s="4">
        <f t="shared" si="25"/>
        <v>10125.593214418428</v>
      </c>
      <c r="AD45" s="4">
        <f t="shared" si="26"/>
        <v>9289.5350590994749</v>
      </c>
      <c r="AE45" s="4">
        <f t="shared" si="27"/>
        <v>8522.5092285316277</v>
      </c>
      <c r="AF45" s="4">
        <f t="shared" si="28"/>
        <v>7818.815805992318</v>
      </c>
      <c r="AG45" s="4">
        <f t="shared" si="29"/>
        <v>7173.2255100846951</v>
      </c>
      <c r="AH45" s="4">
        <f t="shared" si="30"/>
        <v>6580.9408349400865</v>
      </c>
      <c r="AI45" s="4">
        <f t="shared" si="31"/>
        <v>6037.5603990276022</v>
      </c>
      <c r="AJ45" s="4">
        <f t="shared" si="32"/>
        <v>5539.0462376400019</v>
      </c>
      <c r="AK45" s="4">
        <f t="shared" si="33"/>
        <v>5081.6937960000014</v>
      </c>
      <c r="AL45" s="4">
        <f t="shared" si="34"/>
        <v>4662.1044000000011</v>
      </c>
      <c r="AM45" s="4">
        <f t="shared" si="35"/>
        <v>4277.1600000000008</v>
      </c>
      <c r="AN45" s="4">
        <f t="shared" si="36"/>
        <v>3924.0000000000005</v>
      </c>
      <c r="AO45" s="4">
        <f t="shared" si="37"/>
        <v>3600</v>
      </c>
      <c r="AP45" s="4">
        <f t="shared" si="38"/>
        <v>0</v>
      </c>
      <c r="AQ45" s="4">
        <f t="shared" si="39"/>
        <v>0</v>
      </c>
      <c r="AS45" s="17">
        <f t="shared" si="40"/>
        <v>38</v>
      </c>
      <c r="AT45" s="7">
        <f t="shared" si="41"/>
        <v>1017467.2183819313</v>
      </c>
      <c r="AU45" s="8">
        <f t="shared" si="42"/>
        <v>136800</v>
      </c>
    </row>
    <row r="46" spans="3:47" outlineLevel="1" x14ac:dyDescent="0.25">
      <c r="C46" s="10">
        <v>39</v>
      </c>
      <c r="D46" s="4">
        <f t="shared" si="0"/>
        <v>95172.049654373928</v>
      </c>
      <c r="E46" s="4">
        <f t="shared" si="1"/>
        <v>87313.80702236139</v>
      </c>
      <c r="F46" s="4">
        <f t="shared" si="2"/>
        <v>80104.410112258149</v>
      </c>
      <c r="G46" s="4">
        <f t="shared" si="3"/>
        <v>73490.284506658849</v>
      </c>
      <c r="H46" s="4">
        <f t="shared" si="4"/>
        <v>67422.27936390719</v>
      </c>
      <c r="I46" s="4">
        <f t="shared" si="5"/>
        <v>61855.302168722184</v>
      </c>
      <c r="J46" s="4">
        <f t="shared" si="6"/>
        <v>56747.983641029525</v>
      </c>
      <c r="K46" s="4">
        <f t="shared" si="7"/>
        <v>52062.37031287112</v>
      </c>
      <c r="L46" s="4">
        <f t="shared" si="8"/>
        <v>47763.642488872581</v>
      </c>
      <c r="M46" s="4">
        <f t="shared" si="9"/>
        <v>43819.855494378513</v>
      </c>
      <c r="N46" s="4">
        <f t="shared" si="10"/>
        <v>40201.702288420653</v>
      </c>
      <c r="O46" s="4">
        <f t="shared" si="11"/>
        <v>36882.295677450136</v>
      </c>
      <c r="P46" s="4">
        <f t="shared" si="12"/>
        <v>33836.968511422143</v>
      </c>
      <c r="Q46" s="4">
        <f t="shared" si="13"/>
        <v>31043.090377451506</v>
      </c>
      <c r="R46" s="4">
        <f t="shared" si="14"/>
        <v>28479.899428854591</v>
      </c>
      <c r="S46" s="4">
        <f t="shared" si="15"/>
        <v>26128.348099866595</v>
      </c>
      <c r="T46" s="4">
        <f t="shared" si="16"/>
        <v>23970.961559510637</v>
      </c>
      <c r="U46" s="4">
        <f t="shared" si="17"/>
        <v>21991.707852762051</v>
      </c>
      <c r="V46" s="4">
        <f t="shared" si="18"/>
        <v>20175.878764001878</v>
      </c>
      <c r="W46" s="4">
        <f t="shared" si="19"/>
        <v>18509.980517432916</v>
      </c>
      <c r="X46" s="4">
        <f t="shared" si="20"/>
        <v>16981.633502232031</v>
      </c>
      <c r="Y46" s="4">
        <f t="shared" si="21"/>
        <v>15579.480277277093</v>
      </c>
      <c r="Z46" s="4">
        <f t="shared" si="22"/>
        <v>14293.101171813845</v>
      </c>
      <c r="AA46" s="4">
        <f t="shared" si="23"/>
        <v>13112.936854875086</v>
      </c>
      <c r="AB46" s="4">
        <f t="shared" si="24"/>
        <v>12030.217298050537</v>
      </c>
      <c r="AC46" s="4">
        <f t="shared" si="25"/>
        <v>11036.896603716088</v>
      </c>
      <c r="AD46" s="4">
        <f t="shared" si="26"/>
        <v>10125.593214418428</v>
      </c>
      <c r="AE46" s="4">
        <f t="shared" si="27"/>
        <v>9289.5350590994749</v>
      </c>
      <c r="AF46" s="4">
        <f t="shared" si="28"/>
        <v>8522.5092285316277</v>
      </c>
      <c r="AG46" s="4">
        <f t="shared" si="29"/>
        <v>7818.815805992318</v>
      </c>
      <c r="AH46" s="4">
        <f t="shared" si="30"/>
        <v>7173.2255100846951</v>
      </c>
      <c r="AI46" s="4">
        <f t="shared" si="31"/>
        <v>6580.9408349400865</v>
      </c>
      <c r="AJ46" s="4">
        <f t="shared" si="32"/>
        <v>6037.5603990276022</v>
      </c>
      <c r="AK46" s="4">
        <f t="shared" si="33"/>
        <v>5539.0462376400019</v>
      </c>
      <c r="AL46" s="4">
        <f t="shared" si="34"/>
        <v>5081.6937960000014</v>
      </c>
      <c r="AM46" s="4">
        <f t="shared" si="35"/>
        <v>4662.1044000000011</v>
      </c>
      <c r="AN46" s="4">
        <f t="shared" si="36"/>
        <v>4277.1600000000008</v>
      </c>
      <c r="AO46" s="4">
        <f t="shared" si="37"/>
        <v>3924.0000000000005</v>
      </c>
      <c r="AP46" s="4">
        <f t="shared" si="38"/>
        <v>3600</v>
      </c>
      <c r="AQ46" s="4">
        <f t="shared" si="39"/>
        <v>0</v>
      </c>
      <c r="AS46" s="17">
        <f t="shared" si="40"/>
        <v>39</v>
      </c>
      <c r="AT46" s="7">
        <f t="shared" si="41"/>
        <v>1112639.2680363057</v>
      </c>
      <c r="AU46" s="8">
        <f t="shared" si="42"/>
        <v>140400</v>
      </c>
    </row>
    <row r="47" spans="3:47" outlineLevel="1" x14ac:dyDescent="0.25">
      <c r="C47" s="10">
        <v>40</v>
      </c>
      <c r="D47" s="4">
        <f t="shared" si="0"/>
        <v>103737.53412326759</v>
      </c>
      <c r="E47" s="4">
        <f t="shared" si="1"/>
        <v>95172.049654373928</v>
      </c>
      <c r="F47" s="4">
        <f t="shared" si="2"/>
        <v>87313.80702236139</v>
      </c>
      <c r="G47" s="4">
        <f t="shared" si="3"/>
        <v>80104.410112258149</v>
      </c>
      <c r="H47" s="4">
        <f t="shared" si="4"/>
        <v>73490.284506658849</v>
      </c>
      <c r="I47" s="4">
        <f t="shared" si="5"/>
        <v>67422.27936390719</v>
      </c>
      <c r="J47" s="4">
        <f t="shared" si="6"/>
        <v>61855.302168722184</v>
      </c>
      <c r="K47" s="4">
        <f t="shared" si="7"/>
        <v>56747.983641029525</v>
      </c>
      <c r="L47" s="4">
        <f t="shared" si="8"/>
        <v>52062.37031287112</v>
      </c>
      <c r="M47" s="4">
        <f t="shared" si="9"/>
        <v>47763.642488872581</v>
      </c>
      <c r="N47" s="4">
        <f t="shared" si="10"/>
        <v>43819.855494378513</v>
      </c>
      <c r="O47" s="4">
        <f t="shared" si="11"/>
        <v>40201.702288420653</v>
      </c>
      <c r="P47" s="4">
        <f t="shared" si="12"/>
        <v>36882.295677450136</v>
      </c>
      <c r="Q47" s="4">
        <f t="shared" si="13"/>
        <v>33836.968511422143</v>
      </c>
      <c r="R47" s="4">
        <f t="shared" si="14"/>
        <v>31043.090377451506</v>
      </c>
      <c r="S47" s="4">
        <f t="shared" si="15"/>
        <v>28479.899428854591</v>
      </c>
      <c r="T47" s="4">
        <f t="shared" si="16"/>
        <v>26128.348099866595</v>
      </c>
      <c r="U47" s="4">
        <f t="shared" si="17"/>
        <v>23970.961559510637</v>
      </c>
      <c r="V47" s="4">
        <f t="shared" si="18"/>
        <v>21991.707852762051</v>
      </c>
      <c r="W47" s="4">
        <f t="shared" si="19"/>
        <v>20175.878764001878</v>
      </c>
      <c r="X47" s="4">
        <f t="shared" si="20"/>
        <v>18509.980517432916</v>
      </c>
      <c r="Y47" s="4">
        <f t="shared" si="21"/>
        <v>16981.633502232031</v>
      </c>
      <c r="Z47" s="4">
        <f t="shared" si="22"/>
        <v>15579.480277277093</v>
      </c>
      <c r="AA47" s="4">
        <f t="shared" si="23"/>
        <v>14293.101171813845</v>
      </c>
      <c r="AB47" s="4">
        <f t="shared" si="24"/>
        <v>13112.936854875086</v>
      </c>
      <c r="AC47" s="4">
        <f t="shared" si="25"/>
        <v>12030.217298050537</v>
      </c>
      <c r="AD47" s="4">
        <f t="shared" si="26"/>
        <v>11036.896603716088</v>
      </c>
      <c r="AE47" s="4">
        <f t="shared" si="27"/>
        <v>10125.593214418428</v>
      </c>
      <c r="AF47" s="4">
        <f t="shared" si="28"/>
        <v>9289.5350590994749</v>
      </c>
      <c r="AG47" s="4">
        <f t="shared" si="29"/>
        <v>8522.5092285316277</v>
      </c>
      <c r="AH47" s="4">
        <f t="shared" si="30"/>
        <v>7818.815805992318</v>
      </c>
      <c r="AI47" s="4">
        <f t="shared" si="31"/>
        <v>7173.2255100846951</v>
      </c>
      <c r="AJ47" s="4">
        <f t="shared" si="32"/>
        <v>6580.9408349400865</v>
      </c>
      <c r="AK47" s="4">
        <f t="shared" si="33"/>
        <v>6037.5603990276022</v>
      </c>
      <c r="AL47" s="4">
        <f t="shared" si="34"/>
        <v>5539.0462376400019</v>
      </c>
      <c r="AM47" s="4">
        <f t="shared" si="35"/>
        <v>5081.6937960000014</v>
      </c>
      <c r="AN47" s="4">
        <f t="shared" si="36"/>
        <v>4662.1044000000011</v>
      </c>
      <c r="AO47" s="4">
        <f t="shared" si="37"/>
        <v>4277.1600000000008</v>
      </c>
      <c r="AP47" s="4">
        <f t="shared" si="38"/>
        <v>3924.0000000000005</v>
      </c>
      <c r="AQ47" s="4">
        <f t="shared" si="39"/>
        <v>3600</v>
      </c>
      <c r="AS47" s="17">
        <f t="shared" si="40"/>
        <v>40</v>
      </c>
      <c r="AT47" s="7">
        <f t="shared" si="41"/>
        <v>1216376.8021595741</v>
      </c>
      <c r="AU47" s="8">
        <f t="shared" si="42"/>
        <v>144000</v>
      </c>
    </row>
    <row r="49" spans="2:5" outlineLevel="1" x14ac:dyDescent="0.25">
      <c r="B49" s="11" t="s">
        <v>4</v>
      </c>
      <c r="C49" s="19"/>
      <c r="D49" s="12">
        <f>C3*C5</f>
        <v>144000</v>
      </c>
    </row>
    <row r="50" spans="2:5" outlineLevel="1" x14ac:dyDescent="0.25">
      <c r="B50" s="11" t="s">
        <v>12</v>
      </c>
      <c r="C50" s="18">
        <f>C5</f>
        <v>40</v>
      </c>
      <c r="D50" s="13">
        <f>VLOOKUP(C5,$AS$8:$AT$47,2,FALSE)</f>
        <v>1216376.8021595741</v>
      </c>
    </row>
    <row r="51" spans="2:5" outlineLevel="1" x14ac:dyDescent="0.25">
      <c r="B51" s="11" t="s">
        <v>6</v>
      </c>
      <c r="C51" s="19"/>
      <c r="D51" s="14">
        <f>D50/D49</f>
        <v>8.447061126108153</v>
      </c>
      <c r="E51" s="11" t="s">
        <v>3</v>
      </c>
    </row>
    <row r="54" spans="2:5" x14ac:dyDescent="0.25">
      <c r="D54" s="8">
        <f>D50-D49</f>
        <v>1072376.8021595741</v>
      </c>
    </row>
    <row r="56" spans="2:5" x14ac:dyDescent="0.25">
      <c r="D56">
        <v>750000</v>
      </c>
    </row>
    <row r="57" spans="2:5" x14ac:dyDescent="0.25">
      <c r="D57" s="3">
        <f>750000*1.09</f>
        <v>817500.00000000012</v>
      </c>
    </row>
    <row r="58" spans="2:5" x14ac:dyDescent="0.25">
      <c r="D58" s="8">
        <f>D57-D56</f>
        <v>67500.000000000116</v>
      </c>
    </row>
    <row r="63" spans="2:5" x14ac:dyDescent="0.25">
      <c r="D63" t="s">
        <v>25</v>
      </c>
    </row>
    <row r="64" spans="2:5" x14ac:dyDescent="0.25">
      <c r="D64" t="s">
        <v>26</v>
      </c>
      <c r="E64" s="8">
        <f>C3</f>
        <v>3600</v>
      </c>
    </row>
    <row r="65" spans="4:5" x14ac:dyDescent="0.25">
      <c r="D65" t="s">
        <v>27</v>
      </c>
      <c r="E65" s="25">
        <f>C2</f>
        <v>0.09</v>
      </c>
    </row>
    <row r="66" spans="4:5" x14ac:dyDescent="0.25">
      <c r="D66" t="s">
        <v>28</v>
      </c>
      <c r="E66">
        <f>C5</f>
        <v>40</v>
      </c>
    </row>
    <row r="67" spans="4:5" x14ac:dyDescent="0.25">
      <c r="D67" t="s">
        <v>29</v>
      </c>
      <c r="E67" s="22">
        <f>FV(E65,E66,E64,0)</f>
        <v>-1216376.8021595732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A78B-0E6F-4914-AB45-4E6E6E913A53}">
  <dimension ref="B2:E10"/>
  <sheetViews>
    <sheetView zoomScale="130" zoomScaleNormal="130" workbookViewId="0"/>
  </sheetViews>
  <sheetFormatPr defaultRowHeight="15" x14ac:dyDescent="0.25"/>
  <cols>
    <col min="2" max="2" width="21" customWidth="1"/>
    <col min="3" max="3" width="29.28515625" customWidth="1"/>
  </cols>
  <sheetData>
    <row r="2" spans="2:5" x14ac:dyDescent="0.25">
      <c r="C2" t="s">
        <v>30</v>
      </c>
    </row>
    <row r="4" spans="2:5" x14ac:dyDescent="0.25">
      <c r="B4" t="s">
        <v>7</v>
      </c>
      <c r="C4" s="15">
        <v>4000</v>
      </c>
      <c r="D4" t="s">
        <v>8</v>
      </c>
    </row>
    <row r="5" spans="2:5" x14ac:dyDescent="0.25">
      <c r="B5" t="s">
        <v>9</v>
      </c>
      <c r="C5" s="2">
        <v>1790</v>
      </c>
    </row>
    <row r="6" spans="2:5" x14ac:dyDescent="0.25">
      <c r="B6" t="s">
        <v>10</v>
      </c>
      <c r="C6" s="2">
        <v>2024</v>
      </c>
    </row>
    <row r="7" spans="2:5" x14ac:dyDescent="0.25">
      <c r="B7" t="s">
        <v>5</v>
      </c>
      <c r="C7">
        <f>C6-C5</f>
        <v>234</v>
      </c>
    </row>
    <row r="8" spans="2:5" x14ac:dyDescent="0.25">
      <c r="B8" t="s">
        <v>11</v>
      </c>
      <c r="C8" s="1">
        <v>0.1</v>
      </c>
    </row>
    <row r="9" spans="2:5" x14ac:dyDescent="0.25">
      <c r="E9" t="s">
        <v>22</v>
      </c>
    </row>
    <row r="10" spans="2:5" x14ac:dyDescent="0.25">
      <c r="C10" s="26">
        <f>C4*(1+C8)^C7</f>
        <v>19406549232161.438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4D4B-5F29-474F-96AE-055324BBE6EC}">
  <dimension ref="B2:F21"/>
  <sheetViews>
    <sheetView zoomScale="130" zoomScaleNormal="130" workbookViewId="0"/>
  </sheetViews>
  <sheetFormatPr defaultRowHeight="15" x14ac:dyDescent="0.25"/>
  <cols>
    <col min="3" max="3" width="17.140625" customWidth="1"/>
    <col min="4" max="4" width="21.85546875" customWidth="1"/>
    <col min="5" max="6" width="19.85546875" customWidth="1"/>
  </cols>
  <sheetData>
    <row r="2" spans="2:6" x14ac:dyDescent="0.25">
      <c r="B2" s="5" t="s">
        <v>16</v>
      </c>
    </row>
    <row r="4" spans="2:6" x14ac:dyDescent="0.25">
      <c r="C4" s="6" t="s">
        <v>18</v>
      </c>
      <c r="D4" s="6" t="s">
        <v>17</v>
      </c>
      <c r="E4" s="6" t="s">
        <v>19</v>
      </c>
      <c r="F4" s="6" t="s">
        <v>20</v>
      </c>
    </row>
    <row r="5" spans="2:6" x14ac:dyDescent="0.25">
      <c r="C5" s="9">
        <v>100</v>
      </c>
      <c r="D5" s="9">
        <v>120</v>
      </c>
      <c r="E5" s="2">
        <v>1</v>
      </c>
      <c r="F5" s="20">
        <f>(D5/C5)^(1/E5)-1</f>
        <v>0.19999999999999996</v>
      </c>
    </row>
    <row r="6" spans="2:6" x14ac:dyDescent="0.25">
      <c r="C6" s="9">
        <v>100</v>
      </c>
      <c r="D6" s="9">
        <v>100</v>
      </c>
      <c r="E6" s="2">
        <v>50</v>
      </c>
      <c r="F6" s="20">
        <f>(D6/C6)^(1/E6)-1</f>
        <v>0</v>
      </c>
    </row>
    <row r="7" spans="2:6" x14ac:dyDescent="0.25">
      <c r="C7" s="9">
        <v>100</v>
      </c>
      <c r="D7" s="9">
        <v>5000</v>
      </c>
      <c r="E7" s="2">
        <v>50</v>
      </c>
      <c r="F7" s="20">
        <f>(D7/C7)^(1/E7)-1</f>
        <v>8.1382656800293329E-2</v>
      </c>
    </row>
    <row r="8" spans="2:6" x14ac:dyDescent="0.25">
      <c r="C8" s="9">
        <v>100</v>
      </c>
      <c r="D8" s="9">
        <v>5000</v>
      </c>
      <c r="E8" s="2">
        <v>1</v>
      </c>
      <c r="F8" s="20">
        <f>(D8/C8)^(1/E8)-1</f>
        <v>49</v>
      </c>
    </row>
    <row r="9" spans="2:6" x14ac:dyDescent="0.25">
      <c r="C9" s="9">
        <v>25000</v>
      </c>
      <c r="D9" s="9">
        <v>180000</v>
      </c>
      <c r="E9" s="2">
        <v>10</v>
      </c>
      <c r="F9" s="20">
        <f>(D9/C9)^(1/E9)-1</f>
        <v>0.21824110663778651</v>
      </c>
    </row>
    <row r="10" spans="2:6" x14ac:dyDescent="0.25">
      <c r="C10" s="3"/>
      <c r="D10" s="3"/>
    </row>
    <row r="11" spans="2:6" x14ac:dyDescent="0.25">
      <c r="C11" s="3"/>
      <c r="D11" s="3"/>
      <c r="F11" s="21">
        <v>7.0000000000000007E-2</v>
      </c>
    </row>
    <row r="12" spans="2:6" x14ac:dyDescent="0.25">
      <c r="C12" s="3"/>
      <c r="D12" s="3"/>
      <c r="F12" s="21">
        <v>0.02</v>
      </c>
    </row>
    <row r="13" spans="2:6" x14ac:dyDescent="0.25">
      <c r="C13" s="3"/>
      <c r="D13" s="3"/>
    </row>
    <row r="14" spans="2:6" x14ac:dyDescent="0.25">
      <c r="C14" s="3"/>
      <c r="D14" s="3"/>
    </row>
    <row r="15" spans="2:6" x14ac:dyDescent="0.25">
      <c r="C15" s="3"/>
      <c r="D15" s="3"/>
    </row>
    <row r="16" spans="2:6" x14ac:dyDescent="0.25">
      <c r="C16" s="3"/>
      <c r="D16" s="3"/>
    </row>
    <row r="17" spans="3:4" x14ac:dyDescent="0.25">
      <c r="C17" s="3"/>
      <c r="D17" s="3"/>
    </row>
    <row r="18" spans="3:4" x14ac:dyDescent="0.25">
      <c r="C18" s="3"/>
      <c r="D18" s="3"/>
    </row>
    <row r="19" spans="3:4" x14ac:dyDescent="0.25">
      <c r="C19" s="3"/>
      <c r="D19" s="3"/>
    </row>
    <row r="20" spans="3:4" x14ac:dyDescent="0.25">
      <c r="C20" s="3"/>
      <c r="D20" s="3"/>
    </row>
    <row r="21" spans="3:4" x14ac:dyDescent="0.25">
      <c r="C21" s="3"/>
      <c r="D2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Compounding calc</vt:lpstr>
      <vt:lpstr>Benjamin Franklin example</vt:lpstr>
      <vt:lpstr>Rate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</dc:creator>
  <cp:lastModifiedBy>A K</cp:lastModifiedBy>
  <dcterms:created xsi:type="dcterms:W3CDTF">2023-08-09T17:06:29Z</dcterms:created>
  <dcterms:modified xsi:type="dcterms:W3CDTF">2024-12-26T00:03:46Z</dcterms:modified>
</cp:coreProperties>
</file>