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9"/>
  <workbookPr defaultThemeVersion="202300"/>
  <mc:AlternateContent xmlns:mc="http://schemas.openxmlformats.org/markup-compatibility/2006">
    <mc:Choice Requires="x15">
      <x15ac:absPath xmlns:x15ac="http://schemas.microsoft.com/office/spreadsheetml/2010/11/ac" url="https://netorg10068412-my.sharepoint.com/personal/vincent_securityscientist_net/Documents/Projects/Risk assessment template/"/>
    </mc:Choice>
  </mc:AlternateContent>
  <xr:revisionPtr revIDLastSave="3" documentId="13_ncr:1_{57184E37-B091-344B-86B1-C1AED9F0CE6E}" xr6:coauthVersionLast="47" xr6:coauthVersionMax="47" xr10:uidLastSave="{EFE455D6-3266-A848-9275-EB59C8150708}"/>
  <bookViews>
    <workbookView xWindow="1180" yWindow="740" windowWidth="27000" windowHeight="18080" activeTab="1" xr2:uid="{AA32D633-D82A-264A-AE44-2D1ED99B6DC9}"/>
  </bookViews>
  <sheets>
    <sheet name="1 Guidance" sheetId="5" r:id="rId1"/>
    <sheet name="2a Assessment Adversarial" sheetId="1" r:id="rId2"/>
    <sheet name="2a Assessment Non-Adversarial" sheetId="13" r:id="rId3"/>
    <sheet name="3 Summary and Heatmap" sheetId="4" r:id="rId4"/>
    <sheet name="Ref-Adversarial Threats" sheetId="11" r:id="rId5"/>
    <sheet name="Ref-Non-Adversarial Threats" sheetId="12" r:id="rId6"/>
    <sheet name="Ref-Threat Rating Guide" sheetId="6" r:id="rId7"/>
    <sheet name="Ref-Impact Rating Guide" sheetId="7" r:id="rId8"/>
    <sheet name="Ref-Risk Rating Table" sheetId="8" r:id="rId9"/>
    <sheet name="Consolidated Lists LOCKED" sheetId="3"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3" l="1"/>
  <c r="C8" i="13"/>
  <c r="C7" i="13"/>
  <c r="C6" i="13"/>
  <c r="G20" i="4"/>
  <c r="M38" i="13"/>
  <c r="L38" i="13"/>
  <c r="M37" i="13"/>
  <c r="L37" i="13"/>
  <c r="M36" i="13"/>
  <c r="L36" i="13"/>
  <c r="M35" i="13"/>
  <c r="L35" i="13"/>
  <c r="M34" i="13"/>
  <c r="L34" i="13"/>
  <c r="M33" i="13"/>
  <c r="L33" i="13"/>
  <c r="M32" i="13"/>
  <c r="L32" i="13"/>
  <c r="M31" i="13"/>
  <c r="L31" i="13"/>
  <c r="M30" i="13"/>
  <c r="L30" i="13"/>
  <c r="M29" i="13"/>
  <c r="L29" i="13"/>
  <c r="M28" i="13"/>
  <c r="L28" i="13"/>
  <c r="M27" i="13"/>
  <c r="L27" i="13"/>
  <c r="M26" i="13"/>
  <c r="L26" i="13"/>
  <c r="M25" i="13"/>
  <c r="L25" i="13"/>
  <c r="M24" i="13"/>
  <c r="L24" i="13"/>
  <c r="M23" i="13"/>
  <c r="L23" i="13"/>
  <c r="M22" i="13"/>
  <c r="L22" i="13"/>
  <c r="M21" i="13"/>
  <c r="L21" i="13"/>
  <c r="M20" i="13"/>
  <c r="L20" i="13"/>
  <c r="M19" i="13"/>
  <c r="L19" i="13"/>
  <c r="M18" i="13"/>
  <c r="L18" i="13"/>
  <c r="M17" i="13"/>
  <c r="L17" i="13"/>
  <c r="M16" i="13"/>
  <c r="L16" i="13"/>
  <c r="M15" i="13"/>
  <c r="L15" i="13"/>
  <c r="M14" i="13"/>
  <c r="L14" i="13"/>
  <c r="C10" i="3" l="1" a="1"/>
  <c r="C10" i="3" s="1"/>
  <c r="C23" i="3" a="1"/>
  <c r="C23" i="3" s="1"/>
  <c r="C15" i="3" a="1"/>
  <c r="C15" i="3" s="1"/>
  <c r="C13" i="3" a="1"/>
  <c r="C13" i="3" s="1"/>
  <c r="C21" i="3" a="1"/>
  <c r="C21" i="3" s="1"/>
  <c r="C25" i="3" a="1"/>
  <c r="C25" i="3" s="1"/>
  <c r="C17" i="3" a="1"/>
  <c r="C17" i="3" s="1"/>
  <c r="C9" i="3" a="1"/>
  <c r="C9" i="3" s="1"/>
  <c r="C24" i="3" a="1"/>
  <c r="C24" i="3" s="1"/>
  <c r="C16" i="3" a="1"/>
  <c r="C16" i="3" s="1"/>
  <c r="C8" i="3" a="1"/>
  <c r="C8" i="3" s="1"/>
  <c r="C7" i="3" a="1"/>
  <c r="C7" i="3" s="1"/>
  <c r="C22" i="3" a="1"/>
  <c r="C22" i="3" s="1"/>
  <c r="C14" i="3" a="1"/>
  <c r="C14" i="3" s="1"/>
  <c r="C6" i="3" a="1"/>
  <c r="C6" i="3" s="1"/>
  <c r="C5" i="3" a="1"/>
  <c r="C5" i="3" s="1"/>
  <c r="C20" i="3" a="1"/>
  <c r="C20" i="3" s="1"/>
  <c r="C12" i="3" a="1"/>
  <c r="C12" i="3" s="1"/>
  <c r="C4" i="3" a="1"/>
  <c r="C4" i="3" s="1"/>
  <c r="C2" i="3" a="1"/>
  <c r="C2" i="3" s="1"/>
  <c r="C19" i="3" a="1"/>
  <c r="C19" i="3" s="1"/>
  <c r="C11" i="3" a="1"/>
  <c r="C11" i="3" s="1"/>
  <c r="C3" i="3" a="1"/>
  <c r="C3" i="3" s="1"/>
  <c r="C26" i="3" a="1"/>
  <c r="C26" i="3" s="1"/>
  <c r="C18" i="3" a="1"/>
  <c r="C18" i="3" s="1"/>
  <c r="N15" i="1"/>
  <c r="N16" i="1"/>
  <c r="N17" i="1"/>
  <c r="N18" i="1"/>
  <c r="N19" i="1"/>
  <c r="N20" i="1"/>
  <c r="N21" i="1"/>
  <c r="N22" i="1"/>
  <c r="N23" i="1"/>
  <c r="N24" i="1"/>
  <c r="N25" i="1"/>
  <c r="N26" i="1"/>
  <c r="N27" i="1"/>
  <c r="N28" i="1"/>
  <c r="N29" i="1"/>
  <c r="D20" i="4" l="1"/>
  <c r="O16" i="1"/>
  <c r="O17" i="1"/>
  <c r="O18" i="1"/>
  <c r="O19" i="1"/>
  <c r="O20" i="1"/>
  <c r="O21" i="1"/>
  <c r="O22" i="1"/>
  <c r="O23" i="1"/>
  <c r="O24" i="1"/>
  <c r="O25" i="1"/>
  <c r="O26" i="1"/>
  <c r="O27" i="1"/>
  <c r="O28" i="1"/>
  <c r="O29" i="1"/>
  <c r="O30" i="1"/>
  <c r="O31" i="1"/>
  <c r="O32" i="1"/>
  <c r="O33" i="1"/>
  <c r="O34" i="1"/>
  <c r="O35" i="1"/>
  <c r="O36" i="1"/>
  <c r="O37" i="1"/>
  <c r="O38" i="1"/>
  <c r="O39" i="1"/>
  <c r="N30" i="1"/>
  <c r="N31" i="1"/>
  <c r="N32" i="1"/>
  <c r="N33" i="1"/>
  <c r="N34" i="1"/>
  <c r="N35" i="1"/>
  <c r="N36" i="1"/>
  <c r="N37" i="1"/>
  <c r="N38" i="1"/>
  <c r="N39" i="1"/>
  <c r="D9" i="4"/>
  <c r="D8" i="4"/>
  <c r="D7" i="4"/>
  <c r="D6" i="4"/>
  <c r="O15" i="1"/>
  <c r="B3" i="3" l="1" a="1"/>
  <c r="B3" i="3" s="1"/>
  <c r="E15" i="4" s="1"/>
  <c r="B26" i="3" a="1"/>
  <c r="B26" i="3" s="1"/>
  <c r="H11" i="4" s="1"/>
  <c r="B23" i="3" a="1"/>
  <c r="B23" i="3" s="1"/>
  <c r="E11" i="4" s="1"/>
  <c r="B12" i="3" a="1"/>
  <c r="B12" i="3" s="1"/>
  <c r="D13" i="4" s="1"/>
  <c r="B17" i="3" a="1"/>
  <c r="B17" i="3" s="1"/>
  <c r="D12" i="4" s="1"/>
  <c r="B13" i="3" a="1"/>
  <c r="B13" i="3" s="1"/>
  <c r="E13" i="4" s="1"/>
  <c r="B11" i="3" a="1"/>
  <c r="B11" i="3" s="1"/>
  <c r="H14" i="4" s="1"/>
  <c r="B18" i="3" a="1"/>
  <c r="B18" i="3" s="1"/>
  <c r="E12" i="4" s="1"/>
  <c r="B16" i="3" a="1"/>
  <c r="B16" i="3" s="1"/>
  <c r="H13" i="4" s="1"/>
  <c r="B22" i="3" a="1"/>
  <c r="B22" i="3" s="1"/>
  <c r="D11" i="4" s="1"/>
  <c r="B8" i="3" a="1"/>
  <c r="B8" i="3" s="1"/>
  <c r="E14" i="4" s="1"/>
  <c r="B2" i="3" a="1"/>
  <c r="B2" i="3" s="1"/>
  <c r="D15" i="4" s="1"/>
  <c r="B24" i="3" a="1"/>
  <c r="B24" i="3" s="1"/>
  <c r="F11" i="4" s="1"/>
  <c r="B20" i="3" a="1"/>
  <c r="B20" i="3" s="1"/>
  <c r="G12" i="4" s="1"/>
  <c r="B7" i="3" a="1"/>
  <c r="B7" i="3" s="1"/>
  <c r="D14" i="4" s="1"/>
  <c r="B6" i="3" a="1"/>
  <c r="B6" i="3" s="1"/>
  <c r="H15" i="4" s="1"/>
  <c r="B21" i="3" a="1"/>
  <c r="B21" i="3" s="1"/>
  <c r="H12" i="4" s="1"/>
  <c r="B15" i="3" a="1"/>
  <c r="B15" i="3" s="1"/>
  <c r="G13" i="4" s="1"/>
  <c r="B10" i="3" a="1"/>
  <c r="B10" i="3" s="1"/>
  <c r="G14" i="4" s="1"/>
  <c r="B5" i="3" a="1"/>
  <c r="B5" i="3" s="1"/>
  <c r="G15" i="4" s="1"/>
  <c r="B19" i="3" a="1"/>
  <c r="B19" i="3" s="1"/>
  <c r="F12" i="4" s="1"/>
  <c r="B9" i="3" a="1"/>
  <c r="B9" i="3" s="1"/>
  <c r="F14" i="4" s="1"/>
  <c r="B4" i="3" a="1"/>
  <c r="B4" i="3" s="1"/>
  <c r="F15" i="4" s="1"/>
  <c r="B14" i="3" a="1"/>
  <c r="B14" i="3" s="1"/>
  <c r="F13" i="4" s="1"/>
  <c r="B25" i="3" a="1"/>
  <c r="B25" i="3" s="1"/>
  <c r="G1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<sst xmlns="http://schemas.openxmlformats.org/spreadsheetml/2006/main" count="415" uniqueCount="342">
  <si>
    <t>Risk</t>
  </si>
  <si>
    <t>NIST SP 800-30 Risk Assessment Template</t>
  </si>
  <si>
    <t>Completion Guidance</t>
  </si>
  <si>
    <t>Refer to the guidance before completing this sheet.</t>
  </si>
  <si>
    <t>Tier</t>
  </si>
  <si>
    <t>Entity Being Assessed</t>
  </si>
  <si>
    <t>Assessment Date</t>
  </si>
  <si>
    <t>Assessor</t>
  </si>
  <si>
    <t>Very High</t>
  </si>
  <si>
    <t>High</t>
  </si>
  <si>
    <t>Moderate</t>
  </si>
  <si>
    <t>Low</t>
  </si>
  <si>
    <t>Very Low</t>
  </si>
  <si>
    <t>Threat Rating Guide</t>
  </si>
  <si>
    <t>See NIST 800-30 Guide Appendix G for more Detailed guidance</t>
  </si>
  <si>
    <t>Likelihood Of Threat Event Description</t>
  </si>
  <si>
    <t>Adversarial</t>
  </si>
  <si>
    <t>Non-Adversarial</t>
  </si>
  <si>
    <t>Adversary is almost certain to initiate the threat event.</t>
  </si>
  <si>
    <t>Adversary is highly likely to initiate the threat event.</t>
  </si>
  <si>
    <t>Adversary is somewhat likely to initiate the treat event.</t>
  </si>
  <si>
    <t>Adversary is unlikely to initiate the threat event.</t>
  </si>
  <si>
    <t>Adversary is highly unlikely to initiate the threat event.</t>
  </si>
  <si>
    <t>Event is almost certain to occur; or occurs more than 100 times a year.</t>
  </si>
  <si>
    <t>Event is highly likely to occur; or occurs between 10-100 times a year.</t>
  </si>
  <si>
    <t>Event is unlikely to occur; or occurs less than once a year, but more than once every 10 years.</t>
  </si>
  <si>
    <t>Event is somewhat likely to occur; or occurs between 1-10 times a year</t>
  </si>
  <si>
    <t>Event is highly unlikely to occur; or occurs less than once every 10 years</t>
  </si>
  <si>
    <t>Impact-Based Statements</t>
  </si>
  <si>
    <t>if the threat event is initiated or occurs, it is almost certain to have adverse impacts.</t>
  </si>
  <si>
    <t>if the threat event is initiated or occurs, it is highly likely to have adverse impacts.</t>
  </si>
  <si>
    <t>if the threat event is initiated or occurs, it is somewhat likely to have adverse impacts.</t>
  </si>
  <si>
    <t>if the threat event is initiated or occurs, it is unlikely to have adverse impacts.</t>
  </si>
  <si>
    <t>if the threat event is initiated or occurs, it is highly unlikely to have adverse impacts</t>
  </si>
  <si>
    <t>Impact Rating Guide</t>
  </si>
  <si>
    <t>Very High 96-100 10 The threat event could be expected to have multiple severe or catastrophic adverse effects on organizational operations, organizational assets, individuals, other organizations, or the Nation.</t>
  </si>
  <si>
    <t>The threat event could be expected to have a severe or catastrophic adverse effect on organizational operations, organizational assets, individuals, other organizations, or the Nation. A severe or catastrophic adverse effect means that, for example, the threat event might: (i) cause a severe degradation in or loss of mission capability to an extent and duration that the organization is not able to perform one or more of its primary functions; (ii) result in major damage to organizational assets; (iii) result in major financial loss; or (iv) result in severe or catastrophic harm to individuals involving loss of life or serious life-threatening injuries.</t>
  </si>
  <si>
    <t>The threat event could be expected to have a serious adverse effect on organizational operations, organizational assets, individuals other organizations, or the Nation. A serious adverse effect means that, for example, the threat event might: (i) cause a significant degradation in mission capability to an extent and duration that the organization is able to perform its primary functions, but the effectiveness of the functions is significantly reduced; (ii) result in significant damage to organizational assets; (iii) result in significant financial loss; or (iv) result in significant harm to individuals that does not involve loss of life or serious life-threatening injuries.</t>
  </si>
  <si>
    <t>The threat event could be expected to have a negligible adverse effect on organizational operations, organizational assets, individuals other organizations, or the Nation.</t>
  </si>
  <si>
    <t>Impact Statement</t>
  </si>
  <si>
    <t>Threat Source</t>
  </si>
  <si>
    <t>Relevance</t>
  </si>
  <si>
    <t>1</t>
  </si>
  <si>
    <t>Threat Event</t>
  </si>
  <si>
    <t>Capability</t>
  </si>
  <si>
    <t>Intent</t>
  </si>
  <si>
    <t>targeting</t>
  </si>
  <si>
    <t>Likelihood of Attack Initiation</t>
  </si>
  <si>
    <t>Vulnerabilities
and
Predisposing
Conditions</t>
  </si>
  <si>
    <t>Likelihood Initiated
Attack Succeeds</t>
  </si>
  <si>
    <t>Level of Impact</t>
  </si>
  <si>
    <t>Severity and
Pervasiveness</t>
  </si>
  <si>
    <t>Threat Source Characteristics</t>
  </si>
  <si>
    <t>Threat</t>
  </si>
  <si>
    <t>Impact</t>
  </si>
  <si>
    <t>risk key</t>
  </si>
  <si>
    <t>hide</t>
  </si>
  <si>
    <t>very low-very low</t>
  </si>
  <si>
    <t>very low-low</t>
  </si>
  <si>
    <t>low-very low</t>
  </si>
  <si>
    <t>low-low</t>
  </si>
  <si>
    <t>very low-moderate</t>
  </si>
  <si>
    <t>low-moderate</t>
  </si>
  <si>
    <t>moderate-very low</t>
  </si>
  <si>
    <t>moderate-low</t>
  </si>
  <si>
    <t>moderate-moderate</t>
  </si>
  <si>
    <t>very low-high</t>
  </si>
  <si>
    <t>moderate-high</t>
  </si>
  <si>
    <t>high-very low</t>
  </si>
  <si>
    <t>high-low</t>
  </si>
  <si>
    <t>high-moderate</t>
  </si>
  <si>
    <t>high-high</t>
  </si>
  <si>
    <t>very low-very high</t>
  </si>
  <si>
    <t>low-very high</t>
  </si>
  <si>
    <t>moderate-very high</t>
  </si>
  <si>
    <t>high-very high</t>
  </si>
  <si>
    <t>very high-very low</t>
  </si>
  <si>
    <t>very high-low</t>
  </si>
  <si>
    <t>very high-moderate</t>
  </si>
  <si>
    <t>very high-high</t>
  </si>
  <si>
    <t>very high-very high</t>
  </si>
  <si>
    <t>threat-impact key</t>
  </si>
  <si>
    <t>Adversarial Threat List</t>
  </si>
  <si>
    <t>Non-Adversarial Threat List</t>
  </si>
  <si>
    <t>NIST SP 800-30 Risk Assessment Report</t>
  </si>
  <si>
    <t>Adversarial Joined list</t>
  </si>
  <si>
    <t>low-high</t>
  </si>
  <si>
    <t>Read the full Security Scientist guide to the NIST 800-30 risk assessment here</t>
  </si>
  <si>
    <t>4 - Assess the threat IMPACT using the matrix in the Threat Impact Guide tab</t>
  </si>
  <si>
    <t>Worksheet Dos and Don’ts</t>
  </si>
  <si>
    <t>DO</t>
  </si>
  <si>
    <t>DO NOT</t>
  </si>
  <si>
    <t>Complete all the work in step 1 (scoping and preparation) before trying to complete the worksheet</t>
  </si>
  <si>
    <t>Take your time and assess each factor carefully.</t>
  </si>
  <si>
    <t>Try to alter the values in the drop downs as these are set to match the NIST standard</t>
  </si>
  <si>
    <t>Try to manually change the heatmap entries as this will break the links and make the report inaccurate</t>
  </si>
  <si>
    <t>Only enter text in clear cells - colored cells are all autoformatted</t>
  </si>
  <si>
    <t>Make a copy of this template before you start your assessment.</t>
  </si>
  <si>
    <t>This worksheet is designed to facilitate your NIST 800-30 risk assessment by formatting and automating the majority of  the assessment work.</t>
  </si>
  <si>
    <t>You should have completed all of the work in step 1 of the guide before completing this worksheet.</t>
  </si>
  <si>
    <t>1 - Add the details of the assessment in the appropriate cells in the worksheet and these will be transferred to the reports sheet.</t>
  </si>
  <si>
    <t>2 -  Begin by listing your threat sources and threat events. You will list these in the appropriate columns in the worksheet. Note that there are separate sheets for adversarial and non-adversarial threats as these have slightly different methodologies</t>
  </si>
  <si>
    <t>5 - Use the formatted dropdowns to enter the appropriate value. Once you have completed the threat likelihood and impact, the risk rating will update automatically based on the NIST 800-30 values shown in the Risk Rating Table tab.</t>
  </si>
  <si>
    <t>Overall Likelihood</t>
  </si>
  <si>
    <t>Threat Likelihood Rating (Qualitative)</t>
  </si>
  <si>
    <t>Impact Rating (Qualitative)</t>
  </si>
  <si>
    <t>This is for reference as these values are calculated automatically. In the risk assessment sheet.</t>
  </si>
  <si>
    <r>
      <t xml:space="preserve">Use the rating that most closely resembles the nature of the threat. Use the </t>
    </r>
    <r>
      <rPr>
        <u/>
        <sz val="12"/>
        <color theme="0"/>
        <rFont val="Arial"/>
        <family val="2"/>
      </rPr>
      <t>higher</t>
    </r>
    <r>
      <rPr>
        <sz val="12"/>
        <color theme="0"/>
        <rFont val="Arial"/>
        <family val="2"/>
      </rPr>
      <t xml:space="preserve"> value if in doubt.</t>
    </r>
  </si>
  <si>
    <t>Examples of Adversarial Threats from NIST 800</t>
  </si>
  <si>
    <t>See NIST 800-30 Guide Appendix G for more detailed guidance</t>
  </si>
  <si>
    <t>See NIST 800-30 Guide Appendix E for more detailed guidance</t>
  </si>
  <si>
    <t>Threat Events</t>
  </si>
  <si>
    <t>Description</t>
  </si>
  <si>
    <t>Perform reconnaissance and gather information.</t>
  </si>
  <si>
    <t>Threat Events (Characterized by TTPs)</t>
  </si>
  <si>
    <t>Perform perimeter network reconnaissance/scanning.</t>
  </si>
  <si>
    <t>Adversary uses commercial or free software to scan organizational perimeters to obtain a better understanding of the information technology infrastructure and improve the ability to launch successful attacks</t>
  </si>
  <si>
    <t>Perform network sniffing of exposed networks.</t>
  </si>
  <si>
    <t>Adversary with access to exposed wired or wireless data channels used to transmit information, uses network sniffing to identify components, resources, and protections. </t>
  </si>
  <si>
    <t>Gather information using open source discovery of organizational information.</t>
  </si>
  <si>
    <t>Perform reconnaissance and surveillance of targeted organizations. </t>
  </si>
  <si>
    <t>Adversary uses various means (e.g., scanning, physical observation) over time to examine and assess organizations and ascertain points of vulnerability. </t>
  </si>
  <si>
    <t>Perform malware-directed internal reconnaissance. </t>
  </si>
  <si>
    <t>Adversary uses malware installed inside the organizational perimeter to identify targets of opportunity. Because the scanning, probing, or observation does not cross the perimeter, it is not detected by externally placed intrusion detection systems. </t>
  </si>
  <si>
    <t>Craft or create attack tools. </t>
  </si>
  <si>
    <t>Craft spear phishing attacks. </t>
  </si>
  <si>
    <t>Adversary employs phishing attacks targeted at high value targets (e.g., senior leaders/executives). </t>
  </si>
  <si>
    <t>Craft attacks specifically based on deployed information technology environment. </t>
  </si>
  <si>
    <t>Adversary develops attacks (e.g., crafts targeted malware) that take advantage of adversary knowledge of the organizational information technology environment. </t>
  </si>
  <si>
    <t>Create counterfeit/spoof website. </t>
  </si>
  <si>
    <t>Adversary creates duplicates of legitimate websites; when users visit a counterfeit site, the site can gather information or download malware. </t>
  </si>
  <si>
    <t>Craft counterfeit certificates. </t>
  </si>
  <si>
    <t>Adversary counterfeits or compromises a certificate authority, so that malware or connections will appear legitimate. </t>
  </si>
  <si>
    <t>Create and operate false front organizations to inject malicious components into the supply chain. </t>
  </si>
  <si>
    <t>Adversary creates false front organizations with the appearance of legitimate suppliers in the critical life-cycle path that then inject corrupted/malicious information system components into the organizational supply chain. </t>
  </si>
  <si>
    <t>Deliver/insert/install malicious capabilities. </t>
  </si>
  <si>
    <t>Deliver known malware to internal organizational information systems (e.g., virus via email). </t>
  </si>
  <si>
    <t>Adversary uses common delivery mechanisms (e.g., email) to install/insert known malware (e. g., malware whose existence is known) into organizational information systems.</t>
  </si>
  <si>
    <t>Deliver modified malware to internal organizational information systems. </t>
  </si>
  <si>
    <t>Adversary uses more sophisticated delivery mechanisms than email (e.g., web traffic, instant messaging, FTP) to deliver malware and possibly modifications of known malware to gain access to internal organizational information systems. </t>
  </si>
  <si>
    <t>Deliver targeted malware for control of internal systems and exfiltration of data. </t>
  </si>
  <si>
    <t>Adversary installs malware that is specifically designed to take control of internal organizational information systems, identify sensitive information, exfiltrate the information back to adversary, and conceal these actions. </t>
  </si>
  <si>
    <t>Deliver malware by providing removable media. </t>
  </si>
  <si>
    <t>Adversary places removable media (e.g., flash drives) containing malware in locations external to organizational physical perimeters but where employees are likely to find the media (e.g., facilities parking lots, exhibits at conferences attended by employees) and use it on organizational information systems.</t>
  </si>
  <si>
    <t>Adversary counterfeits communications from a legitimate/trustworthy source to acquire sensitive information such as usernames, passwords, or SSNs. Typical attacks occur via email, instant messaging, or comparable means; commonly directing users to websites that appear to be legitimate sites, while actually stealing the entered information. </t>
  </si>
  <si>
    <t xml:space="preserve">Craft phishing attacks. </t>
  </si>
  <si>
    <t xml:space="preserve">Insert untargeted malware into downloadable software and/or into commercial information technology products. </t>
  </si>
  <si>
    <t xml:space="preserve">Adversary corrupts or inserts malware into common freeware, shareware or commercial information technology products. Adversary is not targeting specific organizations, simply looking for entry points into internal organizational information systems. Note that this is particularly a concern for mobile applications. </t>
  </si>
  <si>
    <t xml:space="preserve">Insert targeted malware into organizational information systems and information system components. </t>
  </si>
  <si>
    <t xml:space="preserve">Adversary inserts malware into organizational information systems and information system components (e.g., commercial information technology products), specifically targeted to the hardware, software, and firmware used by organizations (based on knowledge gained via reconnaissance). </t>
  </si>
  <si>
    <t xml:space="preserve">Insert specialized malware into organizational information systems based on system configurations. </t>
  </si>
  <si>
    <t xml:space="preserve">Adversary inserts specialized, non-detectable, malware into organizational information systems based on system configurations, specifically targeting critical information system components based on reconnaissance and placement within organizational information systems. </t>
  </si>
  <si>
    <t xml:space="preserve">Insert tampered critical components into organizational systems. </t>
  </si>
  <si>
    <t xml:space="preserve">Adversary replaces, though supply chain, subverted insider, or some combination thereof, critical information system components with modified or corrupted components. </t>
  </si>
  <si>
    <t xml:space="preserve">Install general-purpose sniffers on organization- controlled information systems or networks. </t>
  </si>
  <si>
    <t xml:space="preserve">Adversary installs sniffing software onto internal organizational information systems or networks. </t>
  </si>
  <si>
    <t xml:space="preserve">Install persistent and targeted sniffers on organizational information systems and networks. </t>
  </si>
  <si>
    <t xml:space="preserve">Adversary places within internal organizational information systems or networks software designed to (over a continuous period of time) collect (sniff) network traffic. </t>
  </si>
  <si>
    <t xml:space="preserve">Insert malicious scanning devices (e.g., wireless sniffers) inside facilities. </t>
  </si>
  <si>
    <t xml:space="preserve">Adversary uses postal service or other commercial delivery services to deliver to organizational mailrooms a device that is able to scan wireless communications accessible from within the mailrooms and then wirelessly transmit information back to adversary. </t>
  </si>
  <si>
    <t xml:space="preserve">Insert subverted individuals into organizations. </t>
  </si>
  <si>
    <t xml:space="preserve">Adversary places individuals within organizations who are willing and able to carry out actions to cause harm to organizational missions/business functions. </t>
  </si>
  <si>
    <t xml:space="preserve">Insert subverted individuals into privileged positions in organizations. </t>
  </si>
  <si>
    <t xml:space="preserve">Adversary places individuals in privileged positions within organizations who are willing and able to carry out actions to cause harm to organizational missions/business functions. Adversary may target privileged functions to gain access to sensitive information (e.g., user accounts, system files, etc.) and may leverage access to one privileged capability to get to another capability. </t>
  </si>
  <si>
    <t xml:space="preserve">Exploit and compromise. </t>
  </si>
  <si>
    <t xml:space="preserve">Exploit physical access of authorized staff to gain access to organizational facilities. </t>
  </si>
  <si>
    <t xml:space="preserve">Adversary follows (“tailgates”) authorized individuals into secure/controlled locations with the goal of gaining access to facilities, circumventing physical security checks. </t>
  </si>
  <si>
    <t xml:space="preserve">Exploit poorly configured or unauthorized information systems exposed to the Internet. </t>
  </si>
  <si>
    <t xml:space="preserve">Adversary gains access through the Internet to information systems that are not authorized for Internet connectivity or that do not meet organizational configuration requirements. </t>
  </si>
  <si>
    <t xml:space="preserve">Exploit split tunneling. </t>
  </si>
  <si>
    <t xml:space="preserve">Adversary takes advantage of external organizational or personal information systems (e.g., laptop computers at remote locations) that are simultaneously connected securely to organizational information systems or networks and to nonsecure remote connections. </t>
  </si>
  <si>
    <t xml:space="preserve">Exploit multi-tenancy in a cloud environment. </t>
  </si>
  <si>
    <t xml:space="preserve">Adversary, with processes running in an organizationally-used cloud environment, takes advantage of multi-tenancy to observe behavior of organizational processes, acquire organizational information, or interfere with the timely or correct functioning of organizational processes. </t>
  </si>
  <si>
    <t xml:space="preserve">Exploit known vulnerabilities in mobile systems (e.g., laptops, PDAs, smart phones). </t>
  </si>
  <si>
    <t xml:space="preserve">Adversary takes advantage of fact that transportable information systems are outside physical protection of organizations and logical protection of corporate firewalls, and compromises the systems based on known vulnerabilities to gather information from those systems. </t>
  </si>
  <si>
    <t xml:space="preserve">Exploit recently discovered vulnerabilities. </t>
  </si>
  <si>
    <t xml:space="preserve">Adversary exploits recently discovered vulnerabilities in organizational information systems in an attempt to compromise the systems before mitigation measures are available or in place. </t>
  </si>
  <si>
    <t>Insert counterfeit or tampered hardware into the supply chain</t>
  </si>
  <si>
    <t xml:space="preserve">Adversary intercepts hardware from legitimate suppliers. Adversary modifies the hardware or replaces it with faulty or otherwise modified hardware. </t>
  </si>
  <si>
    <t xml:space="preserve">Exploit vulnerabilities on internal organizational information systems. </t>
  </si>
  <si>
    <t xml:space="preserve">Adversary searches for known vulnerabilities in organizational internal information systems and exploits those vulnerabilities. </t>
  </si>
  <si>
    <t xml:space="preserve">Exploit vulnerabilities using zero-day attacks. </t>
  </si>
  <si>
    <t xml:space="preserve">Adversary employs attacks that exploit as yet unpublicized vulnerabilities. Zero-day attacks are based on adversary insight into the information systems and applications used by organizations as well as adversary reconnaissance of organizations. </t>
  </si>
  <si>
    <t xml:space="preserve">Exploit vulnerabilities in information systems timed with organizational mission/business operations tempo. </t>
  </si>
  <si>
    <t xml:space="preserve">Adversary launches attacks on organizations in a time and manner consistent with organizational needs to conduct mission/business operations. </t>
  </si>
  <si>
    <t xml:space="preserve">Exploit insecure or incomplete data deletion in multi- tenant environment. </t>
  </si>
  <si>
    <t xml:space="preserve">Adversary obtains unauthorized information due to insecure or incomplete data deletion in a multi-tenant environment (e.g., in a cloud computing environment). </t>
  </si>
  <si>
    <t xml:space="preserve">Violate isolation in multi-tenant environment. </t>
  </si>
  <si>
    <t xml:space="preserve">Compromise information systems or devices used externally and reintroduced into the enterprise. </t>
  </si>
  <si>
    <t xml:space="preserve">Adversary installs malware on information systems or devices while the systems/devices are external to organizations for purposes of subsequently infecting organizations when reconnected. </t>
  </si>
  <si>
    <t xml:space="preserve">Compromise software of organizational critical information systems. </t>
  </si>
  <si>
    <t xml:space="preserve">Adversary inserts malware or otherwise corrupts critical internal organizational information systems. </t>
  </si>
  <si>
    <t xml:space="preserve">Compromise organizational information systems to facilitate exfiltration of data/information. </t>
  </si>
  <si>
    <t xml:space="preserve">Adversary implants malware into internal organizational information systems, where the malware over time can identify and then exfiltrate valuable information. </t>
  </si>
  <si>
    <t xml:space="preserve">Compromise mission-critical information. </t>
  </si>
  <si>
    <t xml:space="preserve">Adversary compromises the integrity of mission-critical information, thus preventing or impeding ability of organizations to which information is supplied, from carrying out operations. </t>
  </si>
  <si>
    <t xml:space="preserve">Compromise design, manufacture, and/or distribution of information system components (including hardware, software, and firmware). </t>
  </si>
  <si>
    <t xml:space="preserve">Adversary compromises the design, manufacture, and/or distribution of critical information system components at selected suppliers. </t>
  </si>
  <si>
    <t xml:space="preserve">Conduct an attack (i.e., direct/coordinate attack tools or activities). </t>
  </si>
  <si>
    <t xml:space="preserve">Conduct communications interception attacks. </t>
  </si>
  <si>
    <t xml:space="preserve">Conduct wireless jamming attacks. </t>
  </si>
  <si>
    <t xml:space="preserve">Conduct attacks leveraging traffic/data movement allowed across perimeter. </t>
  </si>
  <si>
    <t xml:space="preserve">Adversary makes use of permitted information flows (e.g., email communication, removable storage) to compromise internal information systems, which allows adversary to obtain and exfiltrate sensitive information through perimeters. </t>
  </si>
  <si>
    <t xml:space="preserve">Conduct simple Denial of Service (DoS) attack. </t>
  </si>
  <si>
    <t xml:space="preserve">Adversary attempts to make an Internet-accessible resource unavailable to intended users, or prevent the resource from functioning efficiently or at all, temporarily or indefinitely. </t>
  </si>
  <si>
    <t xml:space="preserve">Conduct Distributed Denial of Service (DDoS) attacks. </t>
  </si>
  <si>
    <t xml:space="preserve">Adversary uses multiple compromised information systems to attack a single target, thereby causing denial of service for users of the targeted information systems. </t>
  </si>
  <si>
    <t xml:space="preserve">Conduct targeted Denial of Service (DoS) attacks. </t>
  </si>
  <si>
    <t xml:space="preserve">Adversary targets DoS attacks to critical information systems, components, or supporting infrastructures, based on adversary knowledge of dependencies. </t>
  </si>
  <si>
    <t xml:space="preserve">Conduct physical attacks on organizational facilities. </t>
  </si>
  <si>
    <t xml:space="preserve">Adversary conducts a physical attack on organizational facilities (e.g., sets a fire). </t>
  </si>
  <si>
    <t xml:space="preserve">Conduct physical attacks on infrastructures supporting organizational facilities. </t>
  </si>
  <si>
    <t xml:space="preserve">Adversary conducts a physical attack on one or more infrastructures supporting organizational facilities (e.g., breaks a water main, cuts a power line). </t>
  </si>
  <si>
    <t xml:space="preserve">Conduct cyber-physical attacks on organizational </t>
  </si>
  <si>
    <t>Compromise critical information systems via physical access</t>
  </si>
  <si>
    <t xml:space="preserve">Adversary circumvents or defeats isolation mechanisms in a multi-tenant environment (e.g., in a cloud computing environment) to observe, corrupt, or deny service to hosted services and information/data. </t>
  </si>
  <si>
    <t xml:space="preserve">Adversary takes measures to interfere with wireless communications so as to impede or prevent communications from reaching intended recipients. </t>
  </si>
  <si>
    <t>Conduct attacks using unauthorized ports, protocols and services</t>
  </si>
  <si>
    <t xml:space="preserve">Adversary conducts attacks using ports, protocols, and services for ingress and egress that are not authorized for use by organizations. </t>
  </si>
  <si>
    <t xml:space="preserve">Adversary conducts a cyber-physical attack on organizational facilities (e.g., remotely changes HVAC settings). </t>
  </si>
  <si>
    <t xml:space="preserve">Conduct data scavenging attacks in a cloud environment. </t>
  </si>
  <si>
    <t xml:space="preserve">Adversary obtains data used and then deleted by organizational processes running in a cloud environment. </t>
  </si>
  <si>
    <t xml:space="preserve">Conduct brute force login attempts/password guessing attacks. </t>
  </si>
  <si>
    <t xml:space="preserve">Adversary attempts to gain access to organizational information systems by random or systematic guessing of passwords, possibly supported by password cracking utilities. </t>
  </si>
  <si>
    <t xml:space="preserve">Conduct nontargeted zero-day attacks. </t>
  </si>
  <si>
    <t xml:space="preserve">Adversary employs attacks that exploit as yet unpublicized vulnerabilities. Attacks are not based on any adversary insights into specific vulnerabilities of organizations. </t>
  </si>
  <si>
    <t xml:space="preserve">Conduct externally-based session hijacking. </t>
  </si>
  <si>
    <t xml:space="preserve">Conduct internally-based session hijacking. </t>
  </si>
  <si>
    <t xml:space="preserve">Adversary places an entity within organizations in order to gain access to organizational information systems or networks for the express purpose of taking control (hijacking) an already established, legitimate session either between organizations and external entities (e.g., users connecting from remote locations) or between two locations within internal networks. </t>
  </si>
  <si>
    <t xml:space="preserve">Conduct externally-based network traffic modification (man in the middle) attacks. </t>
  </si>
  <si>
    <t xml:space="preserve">Adversary, operating outside organizational systems, intercepts/eavesdrops on sessions between organizational and external systems. Adversary then relays messages between organizational and external systems, making them believe that they are talking directly to each other over a private connection, when in fact the entire communication is controlled by the adversary. Such attacks are of particular concern for organizational use of community, hybrid, and public clouds. </t>
  </si>
  <si>
    <t xml:space="preserve">Conduct internally-based network traffic modification (man in the middle) attacks. </t>
  </si>
  <si>
    <t xml:space="preserve">Adversary operating within the organizational infrastructure intercepts and corrupts data sessions. </t>
  </si>
  <si>
    <t xml:space="preserve">Conduct outsider-based social engineering to obtain information. </t>
  </si>
  <si>
    <t xml:space="preserve">Externally placed adversary takes actions (e.g., using email, phone) with the intent of persuading or otherwise tricking individuals within organizations into revealing critical/sensitive information (e.g., personally identifiable information). </t>
  </si>
  <si>
    <t xml:space="preserve">Conduct insider-based social engineering to obtain information. </t>
  </si>
  <si>
    <t xml:space="preserve">Internally placed adversary takes actions (e.g., using email, phone) so that individuals within organizations reveal critical/sensitive information (e.g., mission information). </t>
  </si>
  <si>
    <t xml:space="preserve">Conduct attacks targeting and compromising personal devices of critical employees. </t>
  </si>
  <si>
    <t xml:space="preserve">Adversary targets key organizational employees by placing malware on their personally owned information systems and devices (e.g., laptop/notebook computers, personal digital assistants, smart phones). The intent is to take advantage of any instances where employees use personal information systems or devices to handle critical/sensitive information. </t>
  </si>
  <si>
    <t xml:space="preserve">Conduct supply chain attacks targeting and exploiting critical hardware, software, or firmware. </t>
  </si>
  <si>
    <t xml:space="preserve">Adversary targets and compromises the operation of software (e.g., through malware injections), firmware, and hardware that performs critical functions for organizations. This is largely accomplished as supply chain attacks on both commercial off-the-shelf and custom information systems and components. </t>
  </si>
  <si>
    <t xml:space="preserve">Achieve results (i.e., cause adverse impacts, obtain information) </t>
  </si>
  <si>
    <t xml:space="preserve">Obtain sensitive information through network sniffing of external networks. </t>
  </si>
  <si>
    <t xml:space="preserve">Adversary with access to exposed wired or wireless data channels that organizations (or organizational personnel) use to transmit information (e.g., kiosks, public wireless networks) intercepts communications. </t>
  </si>
  <si>
    <t xml:space="preserve">Obtain sensitive information via exfiltration. </t>
  </si>
  <si>
    <t xml:space="preserve">Adversary directs malware on organizational systems to locate and surreptitiously transmit sensitive information. </t>
  </si>
  <si>
    <t xml:space="preserve">Cause degradation or denial of attacker-selected services or capabilities. </t>
  </si>
  <si>
    <t xml:space="preserve">Adversary directs malware on organizational systems to impair the correct and timely support of organizational mission/business functions. </t>
  </si>
  <si>
    <t xml:space="preserve">Cause deterioration/destruction of critical information system components and functions. </t>
  </si>
  <si>
    <t xml:space="preserve">Adversary destroys or causes deterioration of critical information system components to impede or eliminate organizational ability to carry out missions or business functions. Detection of this action is not a concern. </t>
  </si>
  <si>
    <t xml:space="preserve">Cause integrity loss by creating, deleting, and/or modifying data on publicly accessible information systems (e.g., web defacement). </t>
  </si>
  <si>
    <t xml:space="preserve">Adversary vandalizes, or otherwise makes unauthorized changes to, organizational websites or data on websites. </t>
  </si>
  <si>
    <t xml:space="preserve">Cause integrity loss by polluting or corrupting critical data. </t>
  </si>
  <si>
    <t xml:space="preserve">Adversary implants corrupted and incorrect data in critical data, resulting in suboptimal actions or loss of confidence in organizational data/services. </t>
  </si>
  <si>
    <t xml:space="preserve">Adversary takes control of (hijacks) already established, legitimate information system sessions between organizations and external entities (e.g., users connecting from off-site locations). </t>
  </si>
  <si>
    <t xml:space="preserve">Coordinate a campaign of multi-staged attacks (e.g., hopping). </t>
  </si>
  <si>
    <t xml:space="preserve">Cause integrity loss by injecting false but believable data into organizational information systems. </t>
  </si>
  <si>
    <t xml:space="preserve">Adversary injects false but believable data into organizational information systems, resulting in suboptimal actions or loss of confidence in organizational data/services. </t>
  </si>
  <si>
    <t xml:space="preserve">Cause disclosure of critical and/or sensitive information by authorized users. </t>
  </si>
  <si>
    <t xml:space="preserve">Adversary induces (e.g., via social engineering) authorized users to inadvertently expose, disclose, or mishandle critical/sensitive information. </t>
  </si>
  <si>
    <t xml:space="preserve">Cause unauthorized disclosure and/or unavailability by spilling sensitive information. </t>
  </si>
  <si>
    <t xml:space="preserve">Adversary contaminates organizational information systems (including devices and networks) by causing them to handle information of a classification/sensitivity for which they have not been authorized. The information is exposed to individuals who are not authorized access to such information, and the information system, device, or network is unavailable while the spill is investigated and mitigated. </t>
  </si>
  <si>
    <t xml:space="preserve">Obtain information by externally located interception of wireless network traffic. </t>
  </si>
  <si>
    <t xml:space="preserve">Obtain unauthorized access. </t>
  </si>
  <si>
    <t xml:space="preserve">Obtain information by opportunistically stealing or scavenging information systems/components. </t>
  </si>
  <si>
    <t xml:space="preserve">Adversary steals information systems or components (e. g., laptop computers or data storage media) that are left unattended outside of the physical perimeters of organizations, or scavenges discarded components. </t>
  </si>
  <si>
    <t xml:space="preserve">Maintain a presence or set of capabilities. </t>
  </si>
  <si>
    <t xml:space="preserve">Obfuscate adversary actions. </t>
  </si>
  <si>
    <t xml:space="preserve">Adversary takes actions to inhibit the effectiveness of the intrusion detection systems or auditing capabilities within organizations. </t>
  </si>
  <si>
    <t xml:space="preserve">Adapt cyber attacks based on detailed surveillance. </t>
  </si>
  <si>
    <t xml:space="preserve">Adversary adapts behavior in response to surveillance and organizational security measures. </t>
  </si>
  <si>
    <t xml:space="preserve">Coordinate a campaign. </t>
  </si>
  <si>
    <t xml:space="preserve">Adversary moves the source of malicious commands or actions from one compromised information system to another, making analysis difficult. </t>
  </si>
  <si>
    <t xml:space="preserve">Coordinate a campaign that combines internal and external attacks across multiple information systems and information technologies. </t>
  </si>
  <si>
    <t xml:space="preserve">Coordinate campaigns across multiple organizations to acquire specific information or achieve desired outcome. </t>
  </si>
  <si>
    <t xml:space="preserve">Adversary does not limit planning to the targeting of one organization. Adversary observes multiple organizations to acquire necessary information on targets of interest. </t>
  </si>
  <si>
    <t xml:space="preserve">Coordinate a campaign that spreads attacks across organizational systems from existing presence. </t>
  </si>
  <si>
    <t xml:space="preserve">Adversary uses existing presence within organizational systems to extend the adversary’s span of control to other organizational systems including organizational infrastructure. Adversary thus is in position to further undermine organizational ability to carry out missions/business functions. </t>
  </si>
  <si>
    <t xml:space="preserve">Coordinate a campaign of continuous, adaptive, and changing cyber attacks based on detailed surveillance. </t>
  </si>
  <si>
    <t xml:space="preserve">Adversary attacks continually change in response to surveillance and organizational security measures. </t>
  </si>
  <si>
    <t xml:space="preserve">Coordinate cyber attacks using external (outsider), internal (insider), and supply chain (supplier) attack vectors. </t>
  </si>
  <si>
    <t xml:space="preserve">Adversary employs continuous, coordinated attacks, potentially using all three attack vectors for the purpose of impeding organizational operations. </t>
  </si>
  <si>
    <t xml:space="preserve">Obtain sensitive data/information from publicly accessible information systems. </t>
  </si>
  <si>
    <t xml:space="preserve">Adversary intercepts organizational communications over wireless networks. Examples include targeting public wireless access or hotel networking connections, and drive-by subversion of home or organizational wireless routers. </t>
  </si>
  <si>
    <t xml:space="preserve">Adversary with authorized access to organizational information systems, gains access to resources that exceeds authorization. </t>
  </si>
  <si>
    <t xml:space="preserve">Adversary combines attacks that require both physical presence within organizational facilities and cyber methods to achieve success. Physical attack steps may be as simple as convincing maintenance personnel to leave doors or cabinets open. </t>
  </si>
  <si>
    <t xml:space="preserve">Display unreadable due to aging equipment. </t>
  </si>
  <si>
    <t xml:space="preserve">Spill sensitive information </t>
  </si>
  <si>
    <t xml:space="preserve">Authorized user erroneously contaminates a device, information system, or network by placing on it or sending to it information of a classification/sensitivity which it has not been authorized to handle. The information is exposed to access by unauthorized individuals, and as a result, the device, system, or network is unavailable while the spill is investigated and mitigated. </t>
  </si>
  <si>
    <t xml:space="preserve">Mishandling of critical and/or sensitive information by authorized users </t>
  </si>
  <si>
    <t xml:space="preserve">Authorized privileged user inadvertently exposes critical/sensitive information. </t>
  </si>
  <si>
    <t xml:space="preserve">Incorrect privilege settings </t>
  </si>
  <si>
    <t xml:space="preserve">Authorized privileged user or administrator erroneously assigns a user exceptional privileges or sets privilege requirements on a resource too low. </t>
  </si>
  <si>
    <t xml:space="preserve">Communications contention </t>
  </si>
  <si>
    <t xml:space="preserve">Degraded communications performance due to contention. </t>
  </si>
  <si>
    <t xml:space="preserve">Unreadable display </t>
  </si>
  <si>
    <t xml:space="preserve">Earthquake at primary facility </t>
  </si>
  <si>
    <t xml:space="preserve">Fire at primary facility </t>
  </si>
  <si>
    <t xml:space="preserve">Fire (not due to adversarial activity) at primary facility makes facility inoperable. </t>
  </si>
  <si>
    <t xml:space="preserve">Fire at backup facility </t>
  </si>
  <si>
    <t xml:space="preserve">Flood at backup facility </t>
  </si>
  <si>
    <t xml:space="preserve">Flood (not due to adversarial activity) at backup facility makes facility inoperable or destroys backups of software, configurations, data, and/or logs. </t>
  </si>
  <si>
    <t xml:space="preserve">Hurricane at primary facility </t>
  </si>
  <si>
    <t xml:space="preserve">Hurricane of organization-defined strength at primary facility makes facility inoperable. </t>
  </si>
  <si>
    <t xml:space="preserve">Hurricane at backup facility </t>
  </si>
  <si>
    <t xml:space="preserve">Hurricane of organization-defined strength at backup facility makes facility inoperable or destroys backups of software, configurations, data, and/or logs. </t>
  </si>
  <si>
    <t xml:space="preserve">Resource depletion </t>
  </si>
  <si>
    <t xml:space="preserve">Degraded processing performance due to resource depletion. </t>
  </si>
  <si>
    <t xml:space="preserve">Introduction of vulnerabilities into software products </t>
  </si>
  <si>
    <t xml:space="preserve">Due to inherent weaknesses in programming languages and software development environments, errors and vulnerabilities are introduced into commonly used software products. </t>
  </si>
  <si>
    <t xml:space="preserve">Disk error </t>
  </si>
  <si>
    <t xml:space="preserve">Corrupted storage due to a disk error. </t>
  </si>
  <si>
    <t xml:space="preserve">Pervasive disk error </t>
  </si>
  <si>
    <t xml:space="preserve">Multiple disk errors due to aging of a set of devices all acquired at the same time, from the same supplier. </t>
  </si>
  <si>
    <t xml:space="preserve">Windstorm/tornado at primary facility </t>
  </si>
  <si>
    <t xml:space="preserve">Windstorm/tornado of organization-defined strength at primary facility makes facility inoperable. </t>
  </si>
  <si>
    <t xml:space="preserve">Windstorm/tornado at backup facility </t>
  </si>
  <si>
    <t xml:space="preserve">Windstorm/tornado of organization-defined strength at backup facility makes facility inoperable or destroys backups of software, configurations, data, and/or logs. </t>
  </si>
  <si>
    <t xml:space="preserve">Fire (not due to adversarial activity) at backup facility makes facility inoperable or destroys backups of software, configurations, data, and/or logs. </t>
  </si>
  <si>
    <t xml:space="preserve"> Flood (not due to adversarial activity) at primary facility makes facility inoperable.  </t>
  </si>
  <si>
    <t>Flood at primary facility</t>
  </si>
  <si>
    <t>Range of Effects</t>
  </si>
  <si>
    <t>Vulnerabilities and Predisposing Conditions</t>
  </si>
  <si>
    <t>NIST Risk Assessment Template: non-Adversarial</t>
  </si>
  <si>
    <t>NIST Risk Assessment Template: Adversarial</t>
  </si>
  <si>
    <t>Threat Sources</t>
  </si>
  <si>
    <t>Likelihood of Event Occurring</t>
  </si>
  <si>
    <t>Severity and Pervasiveness</t>
  </si>
  <si>
    <t>Non-Adversarial Joined List</t>
  </si>
  <si>
    <t>Examples of Non-Adversarial Threats from NIST 800</t>
  </si>
  <si>
    <r>
      <t xml:space="preserve">Try to change the formulae - </t>
    </r>
    <r>
      <rPr>
        <u/>
        <sz val="12"/>
        <color theme="0"/>
        <rFont val="Arial"/>
        <family val="2"/>
      </rPr>
      <t>this will break the spreadsheet</t>
    </r>
  </si>
  <si>
    <t xml:space="preserve">3 - Assess the threat LIKELIHOOD for each threat. You can do this by either:
a) completing columns 3 - 10 for each threat (3 - 8 for non-adversarial) and use the consolidated results to calculate a threat likelihood OR
b) use the matrix in the Threat Rating Guide tab to determine the threat &amp; likelihood.
</t>
  </si>
  <si>
    <t>6 - The threat details and risk ratings are linked to the heat map and risk list in the Reports tab which will update automatically to show the results of the assessment.</t>
  </si>
  <si>
    <t>7 - Save the completed worksheet with an appropriate title for reference. You can also print the reports page and worksheets using the 'Print" command and selecting the sheets to print. You can adjust the print settings to change the report layout to suit your needs.</t>
  </si>
  <si>
    <t>Likelihood Event Results in Adverse Impact</t>
  </si>
  <si>
    <t>These examples are not comprehensive and you should consider all potential threats to your organization as you conduct your assessment.</t>
  </si>
  <si>
    <t>Adversary mines publicly accessible information to gather information about organizational information systems, business processes, users or personnel, or external relationships that the adversary can subsequently employ in support of an attack. </t>
  </si>
  <si>
    <t>Adversary obtains physical access to organizational information systems and makes modifications</t>
  </si>
  <si>
    <t xml:space="preserve">Adversary takes advantage of communications that are either unencrypted or use weak encryption (e.g., encryption containing publicly known flaws), targets those communications, and gains access to transmitted information and channels. </t>
  </si>
  <si>
    <t xml:space="preserve">Adversary scans or mines information on publicly accessible servers and web pages of organizations with the intent of finding sensitive information. </t>
  </si>
  <si>
    <t>These examples are not comprehensive and you should consider all potential threats to your organization as you conducti your assessment.</t>
  </si>
  <si>
    <t>See NIST 800-30 Guide Appendix H for more Detailed guidance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</si>
</sst>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d\ mmmm\ yyyy;@"/>
  </numFmts>
  <fonts count="16" x14ac:knownFonts="1">
    <font>
      <sz val="12"/>
      <color theme="1"/>
      <name val="Aptos Narrow"/>
      <family val="2"/>
      <scheme val="minor"/>
    </font>
    <font>
      <sz val="8"/>
      <name val="Aptos Narrow"/>
      <family val="2"/>
      <scheme val="minor"/>
    </font>
    <font>
      <u/>
      <sz val="12"/>
      <color theme="10"/>
      <name val="Aptos Narrow"/>
      <family val="2"/>
      <scheme val="minor"/>
    </font>
    <font>
      <sz val="12"/>
      <color theme="1"/>
      <name val="Arial"/>
      <family val="2"/>
    </font>
    <font>
      <sz val="12"/>
      <color theme="0"/>
      <name val="Aptos Narrow"/>
      <family val="2"/>
      <scheme val="minor"/>
    </font>
    <font>
      <i/>
      <sz val="12"/>
      <color theme="1"/>
      <name val="Arial"/>
      <family val="2"/>
    </font>
    <font>
      <b/>
      <sz val="12"/>
      <color theme="1"/>
      <name val="Aptos Narrow"/>
      <scheme val="minor"/>
    </font>
    <font>
      <sz val="12"/>
      <color theme="0"/>
      <name val="Arial"/>
      <family val="2"/>
    </font>
    <font>
      <b/>
      <sz val="12"/>
      <color theme="0"/>
      <name val="Arial"/>
      <family val="2"/>
    </font>
    <font>
      <i/>
      <sz val="12"/>
      <color theme="0"/>
      <name val="Arial"/>
      <family val="2"/>
    </font>
    <font>
      <sz val="22"/>
      <color theme="0"/>
      <name val="Arial"/>
      <family val="2"/>
    </font>
    <font>
      <u/>
      <sz val="12"/>
      <color theme="0"/>
      <name val="Arial"/>
      <family val="2"/>
    </font>
    <font>
      <b/>
      <sz val="18"/>
      <color theme="0"/>
      <name val="Arial"/>
      <family val="2"/>
    </font>
    <font>
      <b/>
      <u/>
      <sz val="12"/>
      <color theme="0"/>
      <name val="Arial"/>
      <family val="2"/>
    </font>
    <font>
      <sz val="16"/>
      <color theme="0"/>
      <name val="Arial"/>
      <family val="2"/>
    </font>
    <font>
      <b/>
      <sz val="16"/>
      <color theme="0"/>
      <name val="Arial"/>
      <family val="2"/>
    </font>
  </fonts>
  <fills count="11">
    <fill>
      <patternFill patternType="none"/>
    </fill>
    <fill>
      <patternFill patternType="gray125"/>
    </fill>
    <fill>
      <patternFill patternType="solid">
        <fgColor theme="3" tint="0.749992370372631"/>
        <bgColor indexed="64"/>
      </patternFill>
    </fill>
    <fill>
      <patternFill patternType="solid">
        <fgColor rgb="FFC00000"/>
        <bgColor indexed="64"/>
      </patternFill>
    </fill>
    <fill>
      <patternFill patternType="solid">
        <fgColor theme="0"/>
        <bgColor indexed="64"/>
      </patternFill>
    </fill>
    <fill>
      <patternFill patternType="solid">
        <fgColor rgb="FF145DA0"/>
        <bgColor indexed="64"/>
      </patternFill>
    </fill>
    <fill>
      <patternFill patternType="solid">
        <fgColor rgb="FFB6042A"/>
        <bgColor indexed="64"/>
      </patternFill>
    </fill>
    <fill>
      <patternFill patternType="solid">
        <fgColor rgb="FFE12729"/>
        <bgColor indexed="64"/>
      </patternFill>
    </fill>
    <fill>
      <patternFill patternType="solid">
        <fgColor rgb="FFF8CC1B"/>
        <bgColor indexed="64"/>
      </patternFill>
    </fill>
    <fill>
      <patternFill patternType="solid">
        <fgColor rgb="FF72B043"/>
        <bgColor indexed="64"/>
      </patternFill>
    </fill>
    <fill>
      <patternFill patternType="solid">
        <fgColor rgb="FF007F4E"/>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94">
    <xf numFmtId="0" fontId="0" fillId="0" borderId="0" xfId="0"/>
    <xf numFmtId="49" fontId="0" fillId="0" borderId="0" xfId="0" applyNumberFormat="1"/>
    <xf numFmtId="0" fontId="3" fillId="0" borderId="0" xfId="0" applyFont="1"/>
    <xf numFmtId="0" fontId="3" fillId="0" borderId="0" xfId="0" applyFont="1" applyAlignment="1">
      <alignment wrapText="1"/>
    </xf>
    <xf numFmtId="0" fontId="3" fillId="0" borderId="1" xfId="0" applyFont="1" applyBorder="1" applyAlignment="1">
      <alignment horizontal="center" vertical="center" wrapText="1"/>
    </xf>
    <xf numFmtId="0" fontId="3" fillId="0" borderId="0" xfId="0" applyFont="1" applyAlignment="1">
      <alignment vertical="top" wrapText="1"/>
    </xf>
    <xf numFmtId="0" fontId="5" fillId="0" borderId="0" xfId="0" applyFont="1"/>
    <xf numFmtId="0" fontId="6" fillId="0" borderId="0" xfId="0" applyFont="1"/>
    <xf numFmtId="49" fontId="0" fillId="2" borderId="0" xfId="0" applyNumberFormat="1" applyFill="1"/>
    <xf numFmtId="0" fontId="3" fillId="4" borderId="1" xfId="0" applyFont="1" applyFill="1" applyBorder="1" applyAlignment="1">
      <alignment horizontal="left" vertical="top"/>
    </xf>
    <xf numFmtId="0" fontId="0" fillId="4" borderId="1" xfId="0" applyFill="1" applyBorder="1" applyAlignment="1">
      <alignment horizontal="left" vertical="top"/>
    </xf>
    <xf numFmtId="0" fontId="3" fillId="4" borderId="1" xfId="0" applyFont="1" applyFill="1" applyBorder="1" applyAlignment="1">
      <alignment horizontal="left"/>
    </xf>
    <xf numFmtId="0" fontId="7" fillId="3" borderId="1" xfId="0" applyFont="1" applyFill="1" applyBorder="1" applyAlignment="1">
      <alignment horizontal="center" vertical="center" wrapText="1"/>
    </xf>
    <xf numFmtId="0" fontId="3" fillId="0" borderId="1" xfId="0" applyFont="1" applyBorder="1" applyAlignment="1">
      <alignment wrapText="1"/>
    </xf>
    <xf numFmtId="0" fontId="3" fillId="5" borderId="0" xfId="0" applyFont="1" applyFill="1"/>
    <xf numFmtId="0" fontId="8" fillId="5" borderId="1" xfId="0" applyFont="1" applyFill="1" applyBorder="1" applyAlignment="1">
      <alignment horizontal="center"/>
    </xf>
    <xf numFmtId="0" fontId="9" fillId="5" borderId="1" xfId="0" applyFont="1" applyFill="1" applyBorder="1"/>
    <xf numFmtId="0" fontId="8" fillId="5" borderId="1" xfId="0" applyFont="1" applyFill="1" applyBorder="1"/>
    <xf numFmtId="0" fontId="7" fillId="5" borderId="1" xfId="0" applyFont="1" applyFill="1" applyBorder="1" applyAlignment="1">
      <alignment horizontal="center"/>
    </xf>
    <xf numFmtId="0" fontId="7" fillId="5" borderId="1" xfId="0" applyFont="1" applyFill="1" applyBorder="1" applyAlignment="1">
      <alignment horizontal="center" wrapText="1"/>
    </xf>
    <xf numFmtId="0" fontId="7" fillId="5" borderId="0" xfId="0" applyFont="1" applyFill="1"/>
    <xf numFmtId="0" fontId="9" fillId="5" borderId="0" xfId="0" applyFont="1" applyFill="1"/>
    <xf numFmtId="0" fontId="10" fillId="5" borderId="0" xfId="0" applyFont="1" applyFill="1"/>
    <xf numFmtId="0" fontId="7" fillId="5" borderId="0" xfId="0" applyFont="1" applyFill="1" applyAlignment="1">
      <alignment horizontal="right"/>
    </xf>
    <xf numFmtId="0" fontId="3" fillId="5" borderId="0" xfId="0" applyFont="1" applyFill="1" applyAlignment="1">
      <alignment wrapText="1"/>
    </xf>
    <xf numFmtId="0" fontId="3" fillId="5" borderId="0" xfId="0" applyFont="1" applyFill="1" applyAlignment="1">
      <alignment horizontal="center" vertical="center"/>
    </xf>
    <xf numFmtId="0" fontId="8" fillId="5" borderId="0" xfId="0" applyFont="1" applyFill="1" applyAlignment="1">
      <alignment horizontal="right"/>
    </xf>
    <xf numFmtId="164" fontId="7" fillId="5" borderId="0" xfId="0" applyNumberFormat="1" applyFont="1" applyFill="1" applyAlignment="1">
      <alignment horizontal="right"/>
    </xf>
    <xf numFmtId="0" fontId="8" fillId="5" borderId="0" xfId="0" applyFont="1" applyFill="1"/>
    <xf numFmtId="0" fontId="7" fillId="5" borderId="0" xfId="0" applyFont="1" applyFill="1" applyAlignment="1">
      <alignment wrapText="1"/>
    </xf>
    <xf numFmtId="0" fontId="8" fillId="5" borderId="0" xfId="0" applyFont="1" applyFill="1" applyAlignment="1">
      <alignment horizontal="center"/>
    </xf>
    <xf numFmtId="0" fontId="8" fillId="5" borderId="0" xfId="0" applyFont="1" applyFill="1" applyAlignment="1">
      <alignment horizontal="center" vertical="top" wrapText="1"/>
    </xf>
    <xf numFmtId="0" fontId="8" fillId="5" borderId="0" xfId="0" applyFont="1" applyFill="1" applyAlignment="1">
      <alignment horizontal="center" wrapText="1"/>
    </xf>
    <xf numFmtId="0" fontId="0" fillId="5" borderId="0" xfId="0" applyFill="1"/>
    <xf numFmtId="0" fontId="4" fillId="5" borderId="0" xfId="0" applyFont="1" applyFill="1"/>
    <xf numFmtId="0" fontId="8" fillId="5" borderId="0" xfId="0" applyFont="1" applyFill="1" applyAlignment="1">
      <alignment horizontal="center" vertical="center"/>
    </xf>
    <xf numFmtId="0" fontId="7" fillId="5" borderId="0" xfId="0" applyFont="1" applyFill="1" applyAlignment="1">
      <alignment horizontal="center" vertical="center"/>
    </xf>
    <xf numFmtId="0" fontId="7" fillId="3" borderId="1" xfId="0" applyFont="1" applyFill="1" applyBorder="1" applyAlignment="1">
      <alignment horizontal="center" vertical="center"/>
    </xf>
    <xf numFmtId="0" fontId="13" fillId="5" borderId="0" xfId="0" applyFont="1" applyFill="1"/>
    <xf numFmtId="0" fontId="7" fillId="6"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7" fillId="10"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7" fillId="10" borderId="1" xfId="0" applyFont="1" applyFill="1" applyBorder="1" applyAlignment="1">
      <alignment horizontal="center" vertical="center"/>
    </xf>
    <xf numFmtId="0" fontId="3" fillId="9" borderId="1" xfId="0" applyFont="1" applyFill="1" applyBorder="1" applyAlignment="1">
      <alignment horizontal="center" vertical="center"/>
    </xf>
    <xf numFmtId="0" fontId="3" fillId="8"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0" borderId="1" xfId="0" applyFont="1" applyBorder="1" applyAlignment="1">
      <alignment vertical="top" wrapText="1"/>
    </xf>
    <xf numFmtId="0" fontId="3" fillId="5" borderId="0" xfId="0" applyFont="1" applyFill="1" applyAlignment="1">
      <alignment vertical="top" wrapText="1"/>
    </xf>
    <xf numFmtId="0" fontId="7" fillId="5" borderId="0" xfId="0" applyFont="1" applyFill="1" applyAlignment="1">
      <alignment vertical="top" wrapText="1"/>
    </xf>
    <xf numFmtId="0" fontId="10" fillId="5" borderId="0" xfId="0" applyFont="1" applyFill="1" applyAlignment="1">
      <alignment vertical="top" wrapText="1"/>
    </xf>
    <xf numFmtId="0" fontId="8" fillId="5" borderId="1" xfId="0" applyFont="1" applyFill="1" applyBorder="1" applyAlignment="1">
      <alignment horizontal="center" vertical="top" wrapText="1"/>
    </xf>
    <xf numFmtId="0" fontId="8" fillId="0" borderId="1" xfId="0" applyFont="1" applyBorder="1" applyAlignment="1">
      <alignment horizontal="center" vertical="top" wrapText="1"/>
    </xf>
    <xf numFmtId="0" fontId="8" fillId="5" borderId="2" xfId="0" applyFont="1" applyFill="1" applyBorder="1" applyAlignment="1">
      <alignment horizontal="center" vertical="top" wrapText="1"/>
    </xf>
    <xf numFmtId="0" fontId="8" fillId="5" borderId="3" xfId="0" applyFont="1" applyFill="1" applyBorder="1" applyAlignment="1">
      <alignment horizontal="center" vertical="top" wrapText="1"/>
    </xf>
    <xf numFmtId="0" fontId="11" fillId="5" borderId="0" xfId="1" applyFont="1" applyFill="1" applyAlignment="1">
      <alignment wrapText="1"/>
    </xf>
    <xf numFmtId="0" fontId="7" fillId="5" borderId="0" xfId="0" applyFont="1" applyFill="1" applyAlignment="1">
      <alignment horizontal="right" wrapText="1"/>
    </xf>
    <xf numFmtId="49" fontId="8" fillId="5" borderId="1" xfId="0" applyNumberFormat="1" applyFont="1" applyFill="1" applyBorder="1" applyAlignment="1">
      <alignment horizontal="center" wrapText="1"/>
    </xf>
    <xf numFmtId="49" fontId="8" fillId="5" borderId="1" xfId="0" applyNumberFormat="1" applyFont="1" applyFill="1" applyBorder="1" applyAlignment="1">
      <alignment wrapText="1"/>
    </xf>
    <xf numFmtId="49" fontId="7" fillId="5" borderId="1" xfId="0" applyNumberFormat="1" applyFont="1" applyFill="1" applyBorder="1" applyAlignment="1">
      <alignment horizontal="center" wrapText="1"/>
    </xf>
    <xf numFmtId="49" fontId="3" fillId="4" borderId="1" xfId="0" applyNumberFormat="1" applyFont="1" applyFill="1" applyBorder="1" applyAlignment="1">
      <alignment horizontal="left" vertical="top" wrapText="1"/>
    </xf>
    <xf numFmtId="0" fontId="3" fillId="4" borderId="1" xfId="0" applyFont="1" applyFill="1" applyBorder="1" applyAlignment="1">
      <alignment horizontal="left" vertical="top" wrapText="1"/>
    </xf>
    <xf numFmtId="0" fontId="6" fillId="0" borderId="0" xfId="0" applyFont="1" applyAlignment="1">
      <alignment wrapText="1"/>
    </xf>
    <xf numFmtId="0" fontId="0" fillId="0" borderId="0" xfId="0" applyAlignment="1">
      <alignment wrapText="1"/>
    </xf>
    <xf numFmtId="0" fontId="7" fillId="5" borderId="0" xfId="0" applyFont="1" applyFill="1" applyAlignment="1">
      <alignment horizontal="left" vertical="top"/>
    </xf>
    <xf numFmtId="0" fontId="7" fillId="5" borderId="0" xfId="0" applyFont="1" applyFill="1" applyAlignment="1">
      <alignment horizontal="left" vertical="top" wrapText="1"/>
    </xf>
    <xf numFmtId="0" fontId="3" fillId="0" borderId="0" xfId="0" applyFont="1" applyAlignment="1">
      <alignment horizontal="left" vertical="top"/>
    </xf>
    <xf numFmtId="0" fontId="10" fillId="5" borderId="0" xfId="0" applyFont="1" applyFill="1" applyAlignment="1">
      <alignment horizontal="left" vertical="top" wrapText="1"/>
    </xf>
    <xf numFmtId="0" fontId="14" fillId="5" borderId="0" xfId="0" applyFont="1" applyFill="1" applyAlignment="1">
      <alignment horizontal="left" vertical="top" wrapText="1"/>
    </xf>
    <xf numFmtId="0" fontId="11" fillId="5" borderId="0" xfId="1" applyFont="1" applyFill="1" applyAlignment="1">
      <alignment horizontal="left" vertical="top" wrapText="1"/>
    </xf>
    <xf numFmtId="0" fontId="3" fillId="5" borderId="0" xfId="0" applyFont="1" applyFill="1" applyAlignment="1">
      <alignment horizontal="left" vertical="top" wrapText="1"/>
    </xf>
    <xf numFmtId="0" fontId="3" fillId="5" borderId="0" xfId="0" applyFont="1" applyFill="1" applyAlignment="1">
      <alignment horizontal="left" vertical="top"/>
    </xf>
    <xf numFmtId="0" fontId="15" fillId="5" borderId="0" xfId="0" applyFont="1" applyFill="1" applyAlignment="1">
      <alignment horizontal="left" vertical="top" wrapText="1"/>
    </xf>
    <xf numFmtId="0" fontId="8" fillId="5" borderId="0" xfId="0" applyFont="1" applyFill="1" applyAlignment="1">
      <alignment horizontal="center" vertical="center" wrapText="1"/>
    </xf>
    <xf numFmtId="0" fontId="3" fillId="0" borderId="0" xfId="0" applyFont="1" applyAlignment="1">
      <alignment horizontal="left" vertical="top" wrapText="1"/>
    </xf>
    <xf numFmtId="0" fontId="4" fillId="5" borderId="1" xfId="0" applyFont="1" applyFill="1" applyBorder="1" applyAlignment="1">
      <alignment horizontal="center" wrapText="1"/>
    </xf>
    <xf numFmtId="0" fontId="7" fillId="5" borderId="1" xfId="0" applyFont="1" applyFill="1" applyBorder="1" applyAlignment="1">
      <alignment wrapText="1"/>
    </xf>
    <xf numFmtId="0" fontId="8" fillId="5" borderId="1" xfId="0" applyFont="1" applyFill="1" applyBorder="1" applyAlignment="1">
      <alignment horizontal="center" wrapText="1"/>
    </xf>
    <xf numFmtId="0" fontId="7" fillId="5" borderId="0" xfId="0" applyFont="1" applyFill="1" applyAlignment="1">
      <alignment horizontal="left" wrapText="1"/>
    </xf>
    <xf numFmtId="164" fontId="7" fillId="5" borderId="0" xfId="0" applyNumberFormat="1" applyFont="1" applyFill="1" applyAlignment="1">
      <alignment horizontal="left" wrapText="1"/>
    </xf>
    <xf numFmtId="0" fontId="8" fillId="5" borderId="1" xfId="0" applyFont="1" applyFill="1" applyBorder="1" applyAlignment="1">
      <alignment wrapText="1"/>
    </xf>
    <xf numFmtId="0" fontId="7" fillId="5" borderId="0" xfId="0" applyFont="1" applyFill="1" applyAlignment="1">
      <alignment horizontal="left" vertical="top" wrapText="1"/>
    </xf>
    <xf numFmtId="0" fontId="11" fillId="5" borderId="0" xfId="0" applyFont="1" applyFill="1" applyAlignment="1">
      <alignment horizontal="left" vertical="top" wrapText="1"/>
    </xf>
    <xf numFmtId="0" fontId="8" fillId="5" borderId="2" xfId="0" applyFont="1" applyFill="1" applyBorder="1" applyAlignment="1">
      <alignment horizontal="center" wrapText="1"/>
    </xf>
    <xf numFmtId="0" fontId="8" fillId="5" borderId="4" xfId="0" applyFont="1" applyFill="1" applyBorder="1" applyAlignment="1">
      <alignment horizontal="center" wrapText="1"/>
    </xf>
    <xf numFmtId="0" fontId="8" fillId="5" borderId="3" xfId="0" applyFont="1" applyFill="1" applyBorder="1" applyAlignment="1">
      <alignment horizontal="center" wrapText="1"/>
    </xf>
    <xf numFmtId="0" fontId="12" fillId="5" borderId="0" xfId="0" applyFont="1" applyFill="1" applyAlignment="1">
      <alignment horizontal="center" vertical="center" textRotation="90"/>
    </xf>
    <xf numFmtId="0" fontId="12" fillId="5" borderId="0" xfId="0" applyFont="1" applyFill="1" applyAlignment="1">
      <alignment horizontal="center"/>
    </xf>
    <xf numFmtId="0" fontId="8" fillId="5" borderId="0" xfId="0" applyFont="1" applyFill="1" applyAlignment="1">
      <alignment horizontal="center"/>
    </xf>
    <xf numFmtId="0" fontId="8" fillId="5" borderId="0" xfId="0" applyFont="1" applyFill="1" applyAlignment="1">
      <alignment horizontal="center" vertical="center" textRotation="90"/>
    </xf>
    <xf numFmtId="0" fontId="3" fillId="0" borderId="0" xfId="0" applyFont="1" applyAlignment="1">
      <alignment horizontal="left"/>
    </xf>
    <xf numFmtId="164" fontId="3" fillId="0" borderId="0" xfId="0" applyNumberFormat="1" applyFont="1" applyAlignment="1">
      <alignment horizontal="left"/>
    </xf>
  </cellXfs>
  <cellStyles count="2">
    <cellStyle name="Hyperlink" xfId="1" builtinId="8"/>
    <cellStyle name="Normal" xfId="0" builtinId="0"/>
  </cellStyles>
  <dxfs count="6">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colors>
    <mruColors>
      <color rgb="FF145DA0"/>
      <color rgb="FFE12729"/>
      <color rgb="FFF8CC1B"/>
      <color rgb="FF72B043"/>
      <color rgb="FF007F4E"/>
      <color rgb="FFB6042A"/>
      <color rgb="FF56AE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1748038</xdr:colOff>
      <xdr:row>0</xdr:row>
      <xdr:rowOff>28537</xdr:rowOff>
    </xdr:from>
    <xdr:to>
      <xdr:col>2</xdr:col>
      <xdr:colOff>3745790</xdr:colOff>
      <xdr:row>2</xdr:row>
      <xdr:rowOff>656402</xdr:rowOff>
    </xdr:to>
    <xdr:pic>
      <xdr:nvPicPr>
        <xdr:cNvPr id="4" name="Picture 3">
          <a:extLst>
            <a:ext uri="{FF2B5EF4-FFF2-40B4-BE49-F238E27FC236}">
              <a16:creationId xmlns:a16="http://schemas.microsoft.com/office/drawing/2014/main" id="{47E696EA-2DD9-0247-14B2-1845BEA1812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2857" b="25714"/>
        <a:stretch/>
      </xdr:blipFill>
      <xdr:spPr>
        <a:xfrm>
          <a:off x="5244105" y="28537"/>
          <a:ext cx="1997752" cy="10274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354420</xdr:colOff>
      <xdr:row>0</xdr:row>
      <xdr:rowOff>14769</xdr:rowOff>
    </xdr:from>
    <xdr:to>
      <xdr:col>13</xdr:col>
      <xdr:colOff>561163</xdr:colOff>
      <xdr:row>4</xdr:row>
      <xdr:rowOff>103372</xdr:rowOff>
    </xdr:to>
    <xdr:pic>
      <xdr:nvPicPr>
        <xdr:cNvPr id="4" name="Picture 3">
          <a:extLst>
            <a:ext uri="{FF2B5EF4-FFF2-40B4-BE49-F238E27FC236}">
              <a16:creationId xmlns:a16="http://schemas.microsoft.com/office/drawing/2014/main" id="{34B66B42-0CBD-5A5C-CD8D-8479FEC9FA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70001" y="14769"/>
          <a:ext cx="1284766" cy="12847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398722</xdr:colOff>
      <xdr:row>0</xdr:row>
      <xdr:rowOff>177210</xdr:rowOff>
    </xdr:from>
    <xdr:to>
      <xdr:col>11</xdr:col>
      <xdr:colOff>561163</xdr:colOff>
      <xdr:row>5</xdr:row>
      <xdr:rowOff>59069</xdr:rowOff>
    </xdr:to>
    <xdr:pic>
      <xdr:nvPicPr>
        <xdr:cNvPr id="2" name="Picture 1">
          <a:extLst>
            <a:ext uri="{FF2B5EF4-FFF2-40B4-BE49-F238E27FC236}">
              <a16:creationId xmlns:a16="http://schemas.microsoft.com/office/drawing/2014/main" id="{B34B49BA-07BE-004D-A241-9509383284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60350" y="177210"/>
          <a:ext cx="1284766" cy="128476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1839871</xdr:colOff>
      <xdr:row>0</xdr:row>
      <xdr:rowOff>0</xdr:rowOff>
    </xdr:from>
    <xdr:to>
      <xdr:col>9</xdr:col>
      <xdr:colOff>4719</xdr:colOff>
      <xdr:row>5</xdr:row>
      <xdr:rowOff>145022</xdr:rowOff>
    </xdr:to>
    <xdr:pic>
      <xdr:nvPicPr>
        <xdr:cNvPr id="3" name="Picture 2">
          <a:extLst>
            <a:ext uri="{FF2B5EF4-FFF2-40B4-BE49-F238E27FC236}">
              <a16:creationId xmlns:a16="http://schemas.microsoft.com/office/drawing/2014/main" id="{E47C0529-BB57-BB43-B315-F1766D0230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23333" y="0"/>
          <a:ext cx="1284766" cy="128476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355600</xdr:colOff>
      <xdr:row>0</xdr:row>
      <xdr:rowOff>0</xdr:rowOff>
    </xdr:from>
    <xdr:to>
      <xdr:col>12</xdr:col>
      <xdr:colOff>814866</xdr:colOff>
      <xdr:row>3</xdr:row>
      <xdr:rowOff>141766</xdr:rowOff>
    </xdr:to>
    <xdr:pic>
      <xdr:nvPicPr>
        <xdr:cNvPr id="2" name="Picture 1">
          <a:extLst>
            <a:ext uri="{FF2B5EF4-FFF2-40B4-BE49-F238E27FC236}">
              <a16:creationId xmlns:a16="http://schemas.microsoft.com/office/drawing/2014/main" id="{D3150BDB-B595-8A4E-BB9B-CE5EF62E68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69100" y="0"/>
          <a:ext cx="1284766" cy="1284766"/>
        </a:xfrm>
        <a:prstGeom prst="rect">
          <a:avLst/>
        </a:prstGeom>
      </xdr:spPr>
    </xdr:pic>
    <xdr:clientData/>
  </xdr:twoCellAnchor>
  <xdr:twoCellAnchor editAs="oneCell">
    <xdr:from>
      <xdr:col>2</xdr:col>
      <xdr:colOff>5981700</xdr:colOff>
      <xdr:row>0</xdr:row>
      <xdr:rowOff>38100</xdr:rowOff>
    </xdr:from>
    <xdr:to>
      <xdr:col>3</xdr:col>
      <xdr:colOff>814866</xdr:colOff>
      <xdr:row>3</xdr:row>
      <xdr:rowOff>179866</xdr:rowOff>
    </xdr:to>
    <xdr:pic>
      <xdr:nvPicPr>
        <xdr:cNvPr id="3" name="Picture 2">
          <a:extLst>
            <a:ext uri="{FF2B5EF4-FFF2-40B4-BE49-F238E27FC236}">
              <a16:creationId xmlns:a16="http://schemas.microsoft.com/office/drawing/2014/main" id="{ED0D49D1-70B2-854E-9FF2-AF5B59096A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039600" y="38100"/>
          <a:ext cx="1284766" cy="12847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11</xdr:col>
      <xdr:colOff>355600</xdr:colOff>
      <xdr:row>0</xdr:row>
      <xdr:rowOff>0</xdr:rowOff>
    </xdr:from>
    <xdr:ext cx="1284766" cy="1284766"/>
    <xdr:pic>
      <xdr:nvPicPr>
        <xdr:cNvPr id="2" name="Picture 1">
          <a:extLst>
            <a:ext uri="{FF2B5EF4-FFF2-40B4-BE49-F238E27FC236}">
              <a16:creationId xmlns:a16="http://schemas.microsoft.com/office/drawing/2014/main" id="{151E1E15-1AFC-7745-9BF1-53D8E070C1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36100" y="0"/>
          <a:ext cx="1284766" cy="1284766"/>
        </a:xfrm>
        <a:prstGeom prst="rect">
          <a:avLst/>
        </a:prstGeom>
      </xdr:spPr>
    </xdr:pic>
    <xdr:clientData/>
  </xdr:oneCellAnchor>
  <xdr:twoCellAnchor editAs="oneCell">
    <xdr:from>
      <xdr:col>2</xdr:col>
      <xdr:colOff>6007100</xdr:colOff>
      <xdr:row>0</xdr:row>
      <xdr:rowOff>139700</xdr:rowOff>
    </xdr:from>
    <xdr:to>
      <xdr:col>4</xdr:col>
      <xdr:colOff>14766</xdr:colOff>
      <xdr:row>4</xdr:row>
      <xdr:rowOff>65566</xdr:rowOff>
    </xdr:to>
    <xdr:pic>
      <xdr:nvPicPr>
        <xdr:cNvPr id="3" name="Picture 2">
          <a:extLst>
            <a:ext uri="{FF2B5EF4-FFF2-40B4-BE49-F238E27FC236}">
              <a16:creationId xmlns:a16="http://schemas.microsoft.com/office/drawing/2014/main" id="{D52188D6-C0C1-3F42-8C31-1E12332777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065000" y="139700"/>
          <a:ext cx="1284766" cy="128476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1727200</xdr:colOff>
      <xdr:row>0</xdr:row>
      <xdr:rowOff>76200</xdr:rowOff>
    </xdr:from>
    <xdr:to>
      <xdr:col>5</xdr:col>
      <xdr:colOff>662466</xdr:colOff>
      <xdr:row>5</xdr:row>
      <xdr:rowOff>192566</xdr:rowOff>
    </xdr:to>
    <xdr:pic>
      <xdr:nvPicPr>
        <xdr:cNvPr id="2" name="Picture 1">
          <a:extLst>
            <a:ext uri="{FF2B5EF4-FFF2-40B4-BE49-F238E27FC236}">
              <a16:creationId xmlns:a16="http://schemas.microsoft.com/office/drawing/2014/main" id="{00A9344A-1343-0848-AB5D-E7FB3CC7D5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00" y="76200"/>
          <a:ext cx="1284766" cy="128476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7734300</xdr:colOff>
      <xdr:row>0</xdr:row>
      <xdr:rowOff>63500</xdr:rowOff>
    </xdr:from>
    <xdr:to>
      <xdr:col>3</xdr:col>
      <xdr:colOff>814866</xdr:colOff>
      <xdr:row>5</xdr:row>
      <xdr:rowOff>179866</xdr:rowOff>
    </xdr:to>
    <xdr:pic>
      <xdr:nvPicPr>
        <xdr:cNvPr id="2" name="Picture 1">
          <a:extLst>
            <a:ext uri="{FF2B5EF4-FFF2-40B4-BE49-F238E27FC236}">
              <a16:creationId xmlns:a16="http://schemas.microsoft.com/office/drawing/2014/main" id="{835536B9-18BB-0B43-872E-5FB3574190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96600" y="63500"/>
          <a:ext cx="1284766" cy="128476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889000</xdr:colOff>
      <xdr:row>0</xdr:row>
      <xdr:rowOff>0</xdr:rowOff>
    </xdr:from>
    <xdr:to>
      <xdr:col>9</xdr:col>
      <xdr:colOff>802166</xdr:colOff>
      <xdr:row>4</xdr:row>
      <xdr:rowOff>167166</xdr:rowOff>
    </xdr:to>
    <xdr:pic>
      <xdr:nvPicPr>
        <xdr:cNvPr id="2" name="Picture 1">
          <a:extLst>
            <a:ext uri="{FF2B5EF4-FFF2-40B4-BE49-F238E27FC236}">
              <a16:creationId xmlns:a16="http://schemas.microsoft.com/office/drawing/2014/main" id="{8D9619E1-6296-9A40-BF4C-25DC3CC34D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32800" y="0"/>
          <a:ext cx="1284766" cy="128476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www.securityscientist.net/blog/guide-to-nist-risk-assessments/" TargetMode="External"/></Relationships>
</file>

<file path=xl/worksheets/_rels/sheet10.xml.rels><?xml version="1.0" encoding="UTF-8" standalone="yes"?>
<Relationships xmlns="http://schemas.openxmlformats.org/package/2006/relationships"><Relationship Id="rId1"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CD845-4108-794D-B038-972CCBAC6694}">
  <sheetPr>
    <pageSetUpPr fitToPage="1"/>
  </sheetPr>
  <dimension ref="A1:D37"/>
  <sheetViews>
    <sheetView zoomScale="97" zoomScaleNormal="97" zoomScaleSheetLayoutView="110" workbookViewId="0">
      <selection activeCell="B2" sqref="B2"/>
    </sheetView>
  </sheetViews>
  <sheetFormatPr baseColWidth="10" defaultRowHeight="16" x14ac:dyDescent="0.2"/>
  <cols>
    <col min="1" max="1" width="5" style="68" customWidth="1"/>
    <col min="2" max="2" width="50.1640625" style="76" customWidth="1"/>
    <col min="3" max="3" width="50.1640625" style="68" customWidth="1"/>
    <col min="4" max="4" width="8.33203125" style="68" customWidth="1"/>
    <col min="5" max="16384" width="10.83203125" style="68"/>
  </cols>
  <sheetData>
    <row r="1" spans="1:4" x14ac:dyDescent="0.2">
      <c r="A1" s="66"/>
      <c r="B1" s="67"/>
      <c r="C1" s="66"/>
      <c r="D1" s="66"/>
    </row>
    <row r="2" spans="1:4" x14ac:dyDescent="0.2">
      <c r="A2" s="66"/>
      <c r="B2" s="67"/>
      <c r="C2" s="66"/>
      <c r="D2" s="66"/>
    </row>
    <row r="3" spans="1:4" ht="58" x14ac:dyDescent="0.2">
      <c r="A3" s="66"/>
      <c r="B3" s="69" t="s">
        <v>1</v>
      </c>
      <c r="C3" s="66"/>
      <c r="D3" s="66"/>
    </row>
    <row r="4" spans="1:4" x14ac:dyDescent="0.2">
      <c r="A4" s="66"/>
      <c r="B4" s="67"/>
      <c r="C4" s="66"/>
      <c r="D4" s="66"/>
    </row>
    <row r="5" spans="1:4" ht="21" x14ac:dyDescent="0.2">
      <c r="A5" s="66"/>
      <c r="B5" s="70" t="s">
        <v>2</v>
      </c>
      <c r="C5" s="66"/>
      <c r="D5" s="66"/>
    </row>
    <row r="6" spans="1:4" x14ac:dyDescent="0.2">
      <c r="A6" s="66"/>
      <c r="B6" s="67"/>
      <c r="C6" s="66"/>
      <c r="D6" s="66"/>
    </row>
    <row r="7" spans="1:4" ht="34" x14ac:dyDescent="0.2">
      <c r="A7" s="66"/>
      <c r="B7" s="71" t="s">
        <v>87</v>
      </c>
      <c r="C7" s="66"/>
      <c r="D7" s="66"/>
    </row>
    <row r="8" spans="1:4" x14ac:dyDescent="0.2">
      <c r="A8" s="66"/>
      <c r="B8" s="67"/>
      <c r="C8" s="66"/>
      <c r="D8" s="66"/>
    </row>
    <row r="9" spans="1:4" ht="51" customHeight="1" x14ac:dyDescent="0.2">
      <c r="A9" s="66"/>
      <c r="B9" s="83" t="s">
        <v>98</v>
      </c>
      <c r="C9" s="83"/>
      <c r="D9" s="66"/>
    </row>
    <row r="10" spans="1:4" ht="21" customHeight="1" x14ac:dyDescent="0.2">
      <c r="A10" s="66"/>
      <c r="B10" s="84" t="s">
        <v>99</v>
      </c>
      <c r="C10" s="83"/>
      <c r="D10" s="66"/>
    </row>
    <row r="11" spans="1:4" x14ac:dyDescent="0.2">
      <c r="A11" s="66"/>
      <c r="B11" s="67"/>
      <c r="C11" s="66"/>
      <c r="D11" s="66"/>
    </row>
    <row r="12" spans="1:4" ht="34" customHeight="1" x14ac:dyDescent="0.2">
      <c r="A12" s="66"/>
      <c r="B12" s="83" t="s">
        <v>100</v>
      </c>
      <c r="C12" s="83"/>
      <c r="D12" s="66"/>
    </row>
    <row r="13" spans="1:4" x14ac:dyDescent="0.2">
      <c r="A13" s="66"/>
      <c r="B13" s="67"/>
      <c r="C13" s="66"/>
      <c r="D13" s="66"/>
    </row>
    <row r="14" spans="1:4" ht="54" customHeight="1" x14ac:dyDescent="0.2">
      <c r="A14" s="66"/>
      <c r="B14" s="83" t="s">
        <v>101</v>
      </c>
      <c r="C14" s="83"/>
      <c r="D14" s="66"/>
    </row>
    <row r="15" spans="1:4" x14ac:dyDescent="0.2">
      <c r="A15" s="66"/>
      <c r="B15" s="67"/>
      <c r="C15" s="66"/>
      <c r="D15" s="66"/>
    </row>
    <row r="16" spans="1:4" ht="77" customHeight="1" x14ac:dyDescent="0.2">
      <c r="A16" s="66"/>
      <c r="B16" s="83" t="s">
        <v>331</v>
      </c>
      <c r="C16" s="83"/>
      <c r="D16" s="66"/>
    </row>
    <row r="17" spans="1:4" x14ac:dyDescent="0.2">
      <c r="A17" s="66"/>
      <c r="B17" s="67"/>
      <c r="C17" s="67"/>
      <c r="D17" s="66"/>
    </row>
    <row r="18" spans="1:4" ht="34" customHeight="1" x14ac:dyDescent="0.2">
      <c r="A18" s="66"/>
      <c r="B18" s="83" t="s">
        <v>88</v>
      </c>
      <c r="C18" s="83"/>
      <c r="D18" s="66"/>
    </row>
    <row r="19" spans="1:4" ht="59" customHeight="1" x14ac:dyDescent="0.2">
      <c r="A19" s="66"/>
      <c r="B19" s="83" t="s">
        <v>102</v>
      </c>
      <c r="C19" s="83"/>
      <c r="D19" s="66"/>
    </row>
    <row r="20" spans="1:4" x14ac:dyDescent="0.2">
      <c r="A20" s="66"/>
      <c r="B20" s="67"/>
      <c r="C20" s="67"/>
      <c r="D20" s="66"/>
    </row>
    <row r="21" spans="1:4" x14ac:dyDescent="0.2">
      <c r="A21" s="66"/>
      <c r="B21" s="83" t="s">
        <v>332</v>
      </c>
      <c r="C21" s="83"/>
      <c r="D21" s="66"/>
    </row>
    <row r="22" spans="1:4" x14ac:dyDescent="0.2">
      <c r="A22" s="66"/>
      <c r="B22" s="72"/>
      <c r="C22" s="73"/>
      <c r="D22" s="66"/>
    </row>
    <row r="23" spans="1:4" ht="63" customHeight="1" x14ac:dyDescent="0.2">
      <c r="A23" s="66"/>
      <c r="B23" s="83" t="s">
        <v>333</v>
      </c>
      <c r="C23" s="83"/>
      <c r="D23" s="66"/>
    </row>
    <row r="24" spans="1:4" x14ac:dyDescent="0.2">
      <c r="A24" s="66"/>
      <c r="B24" s="67"/>
      <c r="C24" s="66"/>
      <c r="D24" s="66"/>
    </row>
    <row r="25" spans="1:4" ht="21" x14ac:dyDescent="0.2">
      <c r="A25" s="66"/>
      <c r="B25" s="74" t="s">
        <v>89</v>
      </c>
      <c r="C25" s="66"/>
      <c r="D25" s="66"/>
    </row>
    <row r="26" spans="1:4" x14ac:dyDescent="0.2">
      <c r="A26" s="66"/>
      <c r="B26" s="67"/>
      <c r="C26" s="66"/>
      <c r="D26" s="66"/>
    </row>
    <row r="27" spans="1:4" ht="17" x14ac:dyDescent="0.2">
      <c r="A27" s="66"/>
      <c r="B27" s="75" t="s">
        <v>90</v>
      </c>
      <c r="C27" s="35" t="s">
        <v>91</v>
      </c>
      <c r="D27" s="66"/>
    </row>
    <row r="28" spans="1:4" ht="34" x14ac:dyDescent="0.2">
      <c r="A28" s="66"/>
      <c r="B28" s="67" t="s">
        <v>97</v>
      </c>
      <c r="C28" s="67" t="s">
        <v>94</v>
      </c>
      <c r="D28" s="66"/>
    </row>
    <row r="29" spans="1:4" ht="34" x14ac:dyDescent="0.2">
      <c r="A29" s="66"/>
      <c r="B29" s="67" t="s">
        <v>92</v>
      </c>
      <c r="C29" s="67" t="s">
        <v>95</v>
      </c>
      <c r="D29" s="66"/>
    </row>
    <row r="30" spans="1:4" ht="34" x14ac:dyDescent="0.2">
      <c r="A30" s="66"/>
      <c r="B30" s="67" t="s">
        <v>93</v>
      </c>
      <c r="C30" s="67" t="s">
        <v>330</v>
      </c>
      <c r="D30" s="66"/>
    </row>
    <row r="31" spans="1:4" ht="34" x14ac:dyDescent="0.2">
      <c r="A31" s="66"/>
      <c r="B31" s="67" t="s">
        <v>96</v>
      </c>
      <c r="C31" s="66"/>
      <c r="D31" s="66"/>
    </row>
    <row r="32" spans="1:4" x14ac:dyDescent="0.2">
      <c r="A32" s="66"/>
      <c r="B32" s="67"/>
      <c r="C32" s="67"/>
      <c r="D32" s="66"/>
    </row>
    <row r="33" spans="3:3" x14ac:dyDescent="0.2">
      <c r="C33" s="76"/>
    </row>
    <row r="34" spans="3:3" x14ac:dyDescent="0.2">
      <c r="C34" s="76"/>
    </row>
    <row r="35" spans="3:3" x14ac:dyDescent="0.2">
      <c r="C35" s="76"/>
    </row>
    <row r="36" spans="3:3" x14ac:dyDescent="0.2">
      <c r="C36" s="76"/>
    </row>
    <row r="37" spans="3:3" x14ac:dyDescent="0.2">
      <c r="C37" s="76"/>
    </row>
  </sheetData>
  <mergeCells count="9">
    <mergeCell ref="B19:C19"/>
    <mergeCell ref="B21:C21"/>
    <mergeCell ref="B23:C23"/>
    <mergeCell ref="B9:C9"/>
    <mergeCell ref="B10:C10"/>
    <mergeCell ref="B12:C12"/>
    <mergeCell ref="B14:C14"/>
    <mergeCell ref="B16:C16"/>
    <mergeCell ref="B18:C18"/>
  </mergeCells>
  <hyperlinks>
    <hyperlink ref="B7" r:id="rId1" xr:uid="{8AA9E7D0-CE75-7748-8D00-02CCD5C9C80A}"/>
  </hyperlinks>
  <pageMargins left="0.7" right="0.7" top="0.75" bottom="0.75" header="0.3" footer="0.3"/>
  <pageSetup fitToHeight="0" orientation="landscape" horizontalDpi="0" verticalDpi="0"/>
  <headerFooter>
    <oddHeader>&amp;L&amp;"Aptos Narrow,Regular"&amp;K000000Completed on &amp;D at &amp;T</oddHeader>
    <oddFooter>&amp;L&amp;"Aptos Narrow,Regular"&amp;K000000(C) Security Scientist 2004&amp;R&amp;"Aptos Narrow,Regular"&amp;K000000&amp;G</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A08B9-55C9-D045-B806-B9D48F6874FA}">
  <sheetPr>
    <pageSetUpPr fitToPage="1"/>
  </sheetPr>
  <dimension ref="A1:C29"/>
  <sheetViews>
    <sheetView workbookViewId="0">
      <selection activeCell="B6" sqref="B6"/>
    </sheetView>
  </sheetViews>
  <sheetFormatPr baseColWidth="10" defaultRowHeight="16" x14ac:dyDescent="0.2"/>
  <cols>
    <col min="1" max="1" width="24" customWidth="1"/>
    <col min="2" max="2" width="60.1640625" style="65" customWidth="1"/>
    <col min="3" max="3" width="66.6640625" style="65" customWidth="1"/>
  </cols>
  <sheetData>
    <row r="1" spans="1:3" ht="17" x14ac:dyDescent="0.2">
      <c r="A1" s="7" t="s">
        <v>81</v>
      </c>
      <c r="B1" s="64" t="s">
        <v>85</v>
      </c>
      <c r="C1" s="64" t="s">
        <v>328</v>
      </c>
    </row>
    <row r="2" spans="1:3" ht="17" x14ac:dyDescent="0.2">
      <c r="A2" s="8" t="s">
        <v>57</v>
      </c>
      <c r="B2" s="65" t="str" cm="1">
        <f t="array" ref="B2">_xlfn.TEXTJOIN(CHAR(10), TRUE, IF('2a Assessment Adversarial'!$O$15:$O$39=A2, '2a Assessment Adversarial'!$B$15:$B$39, ""))</f>
        <v/>
      </c>
      <c r="C2" s="65" t="str" cm="1">
        <f t="array" ref="C2">_xlfn.TEXTJOIN(CHAR(10), TRUE, IF('2a Assessment Non-Adversarial'!$M$14:$M$38=A2, '2a Assessment Non-Adversarial'!$B$14:$B$38, ""))</f>
        <v/>
      </c>
    </row>
    <row r="3" spans="1:3" ht="17" x14ac:dyDescent="0.2">
      <c r="A3" s="1" t="s">
        <v>58</v>
      </c>
      <c r="B3" s="65" t="str" cm="1">
        <f t="array" ref="B3">_xlfn.TEXTJOIN(CHAR(10), TRUE, IF('2a Assessment Adversarial'!$O$15:$O$39=A3, '2a Assessment Adversarial'!$B$15:$B$39, ""))</f>
        <v/>
      </c>
      <c r="C3" s="65" t="str" cm="1">
        <f t="array" ref="C3">_xlfn.TEXTJOIN(CHAR(10), TRUE, IF('2a Assessment Non-Adversarial'!$M$14:$M$38=A3, '2a Assessment Non-Adversarial'!$B$14:$B$38, ""))</f>
        <v/>
      </c>
    </row>
    <row r="4" spans="1:3" ht="17" x14ac:dyDescent="0.2">
      <c r="A4" s="1" t="s">
        <v>61</v>
      </c>
      <c r="B4" s="65" t="str" cm="1">
        <f t="array" ref="B4">_xlfn.TEXTJOIN(CHAR(10), TRUE, IF('2a Assessment Adversarial'!$O$15:$O$39=A4, '2a Assessment Adversarial'!$B$15:$B$39, ""))</f>
        <v/>
      </c>
      <c r="C4" s="65" t="str" cm="1">
        <f t="array" ref="C4">_xlfn.TEXTJOIN(CHAR(10), TRUE, IF('2a Assessment Non-Adversarial'!$M$14:$M$38=A4, '2a Assessment Non-Adversarial'!$B$14:$B$38, ""))</f>
        <v/>
      </c>
    </row>
    <row r="5" spans="1:3" ht="17" x14ac:dyDescent="0.2">
      <c r="A5" s="1" t="s">
        <v>66</v>
      </c>
      <c r="B5" s="65" t="str" cm="1">
        <f t="array" ref="B5">_xlfn.TEXTJOIN(CHAR(10), TRUE, IF('2a Assessment Adversarial'!$O$15:$O$39=A5, '2a Assessment Adversarial'!$B$15:$B$39, ""))</f>
        <v/>
      </c>
      <c r="C5" s="65" t="str" cm="1">
        <f t="array" ref="C5">_xlfn.TEXTJOIN(CHAR(10), TRUE, IF('2a Assessment Non-Adversarial'!$M$14:$M$38=A5, '2a Assessment Non-Adversarial'!$B$14:$B$38, ""))</f>
        <v/>
      </c>
    </row>
    <row r="6" spans="1:3" ht="17" x14ac:dyDescent="0.2">
      <c r="A6" s="1" t="s">
        <v>72</v>
      </c>
      <c r="B6" s="65" t="str" cm="1">
        <f t="array" ref="B6">_xlfn.TEXTJOIN(CHAR(10), TRUE, IF('2a Assessment Adversarial'!$O$15:$O$39=A6, '2a Assessment Adversarial'!$B$15:$B$39, ""))</f>
        <v/>
      </c>
      <c r="C6" s="65" t="str" cm="1">
        <f t="array" ref="C6">_xlfn.TEXTJOIN(CHAR(10), TRUE, IF('2a Assessment Non-Adversarial'!$M$14:$M$38=A6, '2a Assessment Non-Adversarial'!$B$14:$B$38, ""))</f>
        <v/>
      </c>
    </row>
    <row r="7" spans="1:3" ht="17" x14ac:dyDescent="0.2">
      <c r="A7" s="8" t="s">
        <v>59</v>
      </c>
      <c r="B7" s="65" t="str" cm="1">
        <f t="array" ref="B7">_xlfn.TEXTJOIN(CHAR(10), TRUE, IF('2a Assessment Adversarial'!$O$15:$O$39=A7, '2a Assessment Adversarial'!$B$15:$B$39, ""))</f>
        <v/>
      </c>
      <c r="C7" s="65" t="str" cm="1">
        <f t="array" ref="C7">_xlfn.TEXTJOIN(CHAR(10), TRUE, IF('2a Assessment Non-Adversarial'!$M$14:$M$38=A7, '2a Assessment Non-Adversarial'!$B$14:$B$38, ""))</f>
        <v/>
      </c>
    </row>
    <row r="8" spans="1:3" ht="17" x14ac:dyDescent="0.2">
      <c r="A8" s="1" t="s">
        <v>60</v>
      </c>
      <c r="B8" s="65" t="str" cm="1">
        <f t="array" ref="B8">_xlfn.TEXTJOIN(CHAR(10), TRUE, IF('2a Assessment Adversarial'!$O$15:$O$39=A8, '2a Assessment Adversarial'!$B$15:$B$39, ""))</f>
        <v/>
      </c>
      <c r="C8" s="65" t="str" cm="1">
        <f t="array" ref="C8">_xlfn.TEXTJOIN(CHAR(10), TRUE, IF('2a Assessment Non-Adversarial'!$M$14:$M$38=A8, '2a Assessment Non-Adversarial'!$B$14:$B$38, ""))</f>
        <v/>
      </c>
    </row>
    <row r="9" spans="1:3" ht="17" x14ac:dyDescent="0.2">
      <c r="A9" s="1" t="s">
        <v>62</v>
      </c>
      <c r="B9" s="65" t="str" cm="1">
        <f t="array" ref="B9">_xlfn.TEXTJOIN(CHAR(10), TRUE, IF('2a Assessment Adversarial'!$O$15:$O$39=A9, '2a Assessment Adversarial'!$B$15:$B$39, ""))</f>
        <v/>
      </c>
      <c r="C9" s="65" t="str" cm="1">
        <f t="array" ref="C9">_xlfn.TEXTJOIN(CHAR(10), TRUE, IF('2a Assessment Non-Adversarial'!$M$14:$M$38=A9, '2a Assessment Non-Adversarial'!$B$14:$B$38, ""))</f>
        <v/>
      </c>
    </row>
    <row r="10" spans="1:3" ht="17" x14ac:dyDescent="0.2">
      <c r="A10" s="1" t="s">
        <v>86</v>
      </c>
      <c r="B10" s="65" t="str" cm="1">
        <f t="array" ref="B10">_xlfn.TEXTJOIN(CHAR(10), TRUE, IF('2a Assessment Adversarial'!$O$15:$O$39=A10, '2a Assessment Adversarial'!$B$15:$B$39, ""))</f>
        <v/>
      </c>
      <c r="C10" s="65" t="str" cm="1">
        <f t="array" ref="C10">_xlfn.TEXTJOIN(CHAR(10), TRUE, IF('2a Assessment Non-Adversarial'!$M$14:$M$38=A10, '2a Assessment Non-Adversarial'!$B$14:$B$38, ""))</f>
        <v/>
      </c>
    </row>
    <row r="11" spans="1:3" ht="17" x14ac:dyDescent="0.2">
      <c r="A11" s="1" t="s">
        <v>73</v>
      </c>
      <c r="B11" s="65" t="str" cm="1">
        <f t="array" ref="B11">_xlfn.TEXTJOIN(CHAR(10), TRUE, IF('2a Assessment Adversarial'!$O$15:$O$39=A11, '2a Assessment Adversarial'!$B$15:$B$39, ""))</f>
        <v/>
      </c>
      <c r="C11" s="65" t="str" cm="1">
        <f t="array" ref="C11">_xlfn.TEXTJOIN(CHAR(10), TRUE, IF('2a Assessment Non-Adversarial'!$M$14:$M$38=A11, '2a Assessment Non-Adversarial'!$B$14:$B$38, ""))</f>
        <v/>
      </c>
    </row>
    <row r="12" spans="1:3" ht="17" x14ac:dyDescent="0.2">
      <c r="A12" s="8" t="s">
        <v>63</v>
      </c>
      <c r="B12" s="65" t="str" cm="1">
        <f t="array" ref="B12">_xlfn.TEXTJOIN(CHAR(10), TRUE, IF('2a Assessment Adversarial'!$O$15:$O$39=A12, '2a Assessment Adversarial'!$B$15:$B$39, ""))</f>
        <v/>
      </c>
      <c r="C12" s="65" t="str" cm="1">
        <f t="array" ref="C12">_xlfn.TEXTJOIN(CHAR(10), TRUE, IF('2a Assessment Non-Adversarial'!$M$14:$M$38=A12, '2a Assessment Non-Adversarial'!$B$14:$B$38, ""))</f>
        <v/>
      </c>
    </row>
    <row r="13" spans="1:3" ht="17" x14ac:dyDescent="0.2">
      <c r="A13" s="1" t="s">
        <v>64</v>
      </c>
      <c r="B13" s="65" t="str" cm="1">
        <f t="array" ref="B13">_xlfn.TEXTJOIN(CHAR(10), TRUE, IF('2a Assessment Adversarial'!$O$15:$O$39=A13, '2a Assessment Adversarial'!$B$15:$B$39, ""))</f>
        <v/>
      </c>
      <c r="C13" s="65" t="str" cm="1">
        <f t="array" ref="C13">_xlfn.TEXTJOIN(CHAR(10), TRUE, IF('2a Assessment Non-Adversarial'!$M$14:$M$38=A13, '2a Assessment Non-Adversarial'!$B$14:$B$38, ""))</f>
        <v/>
      </c>
    </row>
    <row r="14" spans="1:3" ht="17" x14ac:dyDescent="0.2">
      <c r="A14" s="1" t="s">
        <v>65</v>
      </c>
      <c r="B14" s="65" t="str" cm="1">
        <f t="array" ref="B14">_xlfn.TEXTJOIN(CHAR(10), TRUE, IF('2a Assessment Adversarial'!$O$15:$O$39=A14, '2a Assessment Adversarial'!$B$15:$B$39, ""))</f>
        <v/>
      </c>
      <c r="C14" s="65" t="str" cm="1">
        <f t="array" ref="C14">_xlfn.TEXTJOIN(CHAR(10), TRUE, IF('2a Assessment Non-Adversarial'!$M$14:$M$38=A14, '2a Assessment Non-Adversarial'!$B$14:$B$38, ""))</f>
        <v/>
      </c>
    </row>
    <row r="15" spans="1:3" ht="17" x14ac:dyDescent="0.2">
      <c r="A15" s="1" t="s">
        <v>67</v>
      </c>
      <c r="B15" s="65" t="str" cm="1">
        <f t="array" ref="B15">_xlfn.TEXTJOIN(CHAR(10), TRUE, IF('2a Assessment Adversarial'!$O$15:$O$39=A15, '2a Assessment Adversarial'!$B$15:$B$39, ""))</f>
        <v/>
      </c>
      <c r="C15" s="65" t="str" cm="1">
        <f t="array" ref="C15">_xlfn.TEXTJOIN(CHAR(10), TRUE, IF('2a Assessment Non-Adversarial'!$M$14:$M$38=A15, '2a Assessment Non-Adversarial'!$B$14:$B$38, ""))</f>
        <v/>
      </c>
    </row>
    <row r="16" spans="1:3" ht="17" x14ac:dyDescent="0.2">
      <c r="A16" s="1" t="s">
        <v>74</v>
      </c>
      <c r="B16" s="65" t="str" cm="1">
        <f t="array" ref="B16">_xlfn.TEXTJOIN(CHAR(10), TRUE, IF('2a Assessment Adversarial'!$O$15:$O$39=A16, '2a Assessment Adversarial'!$B$15:$B$39, ""))</f>
        <v/>
      </c>
      <c r="C16" s="65" t="str" cm="1">
        <f t="array" ref="C16">_xlfn.TEXTJOIN(CHAR(10), TRUE, IF('2a Assessment Non-Adversarial'!$M$14:$M$38=A16, '2a Assessment Non-Adversarial'!$B$14:$B$38, ""))</f>
        <v/>
      </c>
    </row>
    <row r="17" spans="1:3" ht="17" x14ac:dyDescent="0.2">
      <c r="A17" s="8" t="s">
        <v>68</v>
      </c>
      <c r="B17" s="65" t="str" cm="1">
        <f t="array" ref="B17">_xlfn.TEXTJOIN(CHAR(10), TRUE, IF('2a Assessment Adversarial'!$O$15:$O$39=A17, '2a Assessment Adversarial'!$B$15:$B$39, ""))</f>
        <v/>
      </c>
      <c r="C17" s="65" t="str" cm="1">
        <f t="array" ref="C17">_xlfn.TEXTJOIN(CHAR(10), TRUE, IF('2a Assessment Non-Adversarial'!$M$14:$M$38=A17, '2a Assessment Non-Adversarial'!$B$14:$B$38, ""))</f>
        <v/>
      </c>
    </row>
    <row r="18" spans="1:3" ht="17" x14ac:dyDescent="0.2">
      <c r="A18" s="1" t="s">
        <v>69</v>
      </c>
      <c r="B18" s="65" t="str" cm="1">
        <f t="array" ref="B18">_xlfn.TEXTJOIN(CHAR(10), TRUE, IF('2a Assessment Adversarial'!$O$15:$O$39=A18, '2a Assessment Adversarial'!$B$15:$B$39, ""))</f>
        <v/>
      </c>
      <c r="C18" s="65" t="str" cm="1">
        <f t="array" ref="C18">_xlfn.TEXTJOIN(CHAR(10), TRUE, IF('2a Assessment Non-Adversarial'!$M$14:$M$38=A18, '2a Assessment Non-Adversarial'!$B$14:$B$38, ""))</f>
        <v/>
      </c>
    </row>
    <row r="19" spans="1:3" ht="17" x14ac:dyDescent="0.2">
      <c r="A19" s="1" t="s">
        <v>70</v>
      </c>
      <c r="B19" s="65" t="str" cm="1">
        <f t="array" ref="B19">_xlfn.TEXTJOIN(CHAR(10), TRUE, IF('2a Assessment Adversarial'!$O$15:$O$39=A19, '2a Assessment Adversarial'!$B$15:$B$39, ""))</f>
        <v/>
      </c>
      <c r="C19" s="65" t="str" cm="1">
        <f t="array" ref="C19">_xlfn.TEXTJOIN(CHAR(10), TRUE, IF('2a Assessment Non-Adversarial'!$M$14:$M$38=A19, '2a Assessment Non-Adversarial'!$B$14:$B$38, ""))</f>
        <v/>
      </c>
    </row>
    <row r="20" spans="1:3" ht="17" x14ac:dyDescent="0.2">
      <c r="A20" s="1" t="s">
        <v>71</v>
      </c>
      <c r="B20" s="65" t="str" cm="1">
        <f t="array" ref="B20">_xlfn.TEXTJOIN(CHAR(10), TRUE, IF('2a Assessment Adversarial'!$O$15:$O$39=A20, '2a Assessment Adversarial'!$B$15:$B$39, ""))</f>
        <v/>
      </c>
      <c r="C20" s="65" t="str" cm="1">
        <f t="array" ref="C20">_xlfn.TEXTJOIN(CHAR(10), TRUE, IF('2a Assessment Non-Adversarial'!$M$14:$M$38=A20, '2a Assessment Non-Adversarial'!$B$14:$B$38, ""))</f>
        <v/>
      </c>
    </row>
    <row r="21" spans="1:3" ht="17" x14ac:dyDescent="0.2">
      <c r="A21" s="1" t="s">
        <v>75</v>
      </c>
      <c r="B21" s="65" t="str" cm="1">
        <f t="array" ref="B21">_xlfn.TEXTJOIN(CHAR(10), TRUE, IF('2a Assessment Adversarial'!$O$15:$O$39=A21, '2a Assessment Adversarial'!$B$15:$B$39, ""))</f>
        <v/>
      </c>
      <c r="C21" s="65" t="str" cm="1">
        <f t="array" ref="C21">_xlfn.TEXTJOIN(CHAR(10), TRUE, IF('2a Assessment Non-Adversarial'!$M$14:$M$38=A21, '2a Assessment Non-Adversarial'!$B$14:$B$38, ""))</f>
        <v/>
      </c>
    </row>
    <row r="22" spans="1:3" ht="17" x14ac:dyDescent="0.2">
      <c r="A22" s="8" t="s">
        <v>76</v>
      </c>
      <c r="B22" s="65" t="str" cm="1">
        <f t="array" ref="B22">_xlfn.TEXTJOIN(CHAR(10), TRUE, IF('2a Assessment Adversarial'!$O$15:$O$39=A22, '2a Assessment Adversarial'!$B$15:$B$39, ""))</f>
        <v/>
      </c>
      <c r="C22" s="65" t="str" cm="1">
        <f t="array" ref="C22">_xlfn.TEXTJOIN(CHAR(10), TRUE, IF('2a Assessment Non-Adversarial'!$M$14:$M$38=A22, '2a Assessment Non-Adversarial'!$B$14:$B$38, ""))</f>
        <v/>
      </c>
    </row>
    <row r="23" spans="1:3" ht="17" x14ac:dyDescent="0.2">
      <c r="A23" s="1" t="s">
        <v>77</v>
      </c>
      <c r="B23" s="65" t="str" cm="1">
        <f t="array" ref="B23">_xlfn.TEXTJOIN(CHAR(10), TRUE, IF('2a Assessment Adversarial'!$O$15:$O$39=A23, '2a Assessment Adversarial'!$B$15:$B$39, ""))</f>
        <v/>
      </c>
      <c r="C23" s="65" t="str" cm="1">
        <f t="array" ref="C23">_xlfn.TEXTJOIN(CHAR(10), TRUE, IF('2a Assessment Non-Adversarial'!$M$14:$M$38=A23, '2a Assessment Non-Adversarial'!$B$14:$B$38, ""))</f>
        <v/>
      </c>
    </row>
    <row r="24" spans="1:3" ht="17" x14ac:dyDescent="0.2">
      <c r="A24" s="1" t="s">
        <v>78</v>
      </c>
      <c r="B24" s="65" t="str" cm="1">
        <f t="array" ref="B24">_xlfn.TEXTJOIN(CHAR(10), TRUE, IF('2a Assessment Adversarial'!$O$15:$O$39=A24, '2a Assessment Adversarial'!$B$15:$B$39, ""))</f>
        <v/>
      </c>
      <c r="C24" s="65" t="str" cm="1">
        <f t="array" ref="C24">_xlfn.TEXTJOIN(CHAR(10), TRUE, IF('2a Assessment Non-Adversarial'!$M$14:$M$38=A24, '2a Assessment Non-Adversarial'!$B$14:$B$38, ""))</f>
        <v/>
      </c>
    </row>
    <row r="25" spans="1:3" ht="17" x14ac:dyDescent="0.2">
      <c r="A25" s="1" t="s">
        <v>79</v>
      </c>
      <c r="B25" s="65" t="str" cm="1">
        <f t="array" ref="B25">_xlfn.TEXTJOIN(CHAR(10), TRUE, IF('2a Assessment Adversarial'!$O$15:$O$39=A25, '2a Assessment Adversarial'!$B$15:$B$39, ""))</f>
        <v/>
      </c>
      <c r="C25" s="65" t="str" cm="1">
        <f t="array" ref="C25">_xlfn.TEXTJOIN(CHAR(10), TRUE, IF('2a Assessment Non-Adversarial'!$M$14:$M$38=A25, '2a Assessment Non-Adversarial'!$B$14:$B$38, ""))</f>
        <v/>
      </c>
    </row>
    <row r="26" spans="1:3" ht="17" x14ac:dyDescent="0.2">
      <c r="A26" s="1" t="s">
        <v>80</v>
      </c>
      <c r="B26" s="65" t="str" cm="1">
        <f t="array" ref="B26">_xlfn.TEXTJOIN(CHAR(10), TRUE, IF('2a Assessment Adversarial'!$O$15:$O$39=A26, '2a Assessment Adversarial'!$B$15:$B$39, ""))</f>
        <v/>
      </c>
      <c r="C26" s="65" t="str" cm="1">
        <f t="array" ref="C26">_xlfn.TEXTJOIN(CHAR(10), TRUE, IF('2a Assessment Non-Adversarial'!$M$14:$M$38=A26, '2a Assessment Non-Adversarial'!$B$14:$B$38, ""))</f>
        <v/>
      </c>
    </row>
    <row r="27" spans="1:3" x14ac:dyDescent="0.2">
      <c r="A27" s="1"/>
    </row>
    <row r="28" spans="1:3" x14ac:dyDescent="0.2">
      <c r="A28" s="1"/>
    </row>
    <row r="29" spans="1:3" x14ac:dyDescent="0.2">
      <c r="A29" s="1"/>
    </row>
  </sheetData>
  <sheetProtection selectLockedCells="1" selectUnlockedCells="1"/>
  <phoneticPr fontId="1" type="noConversion"/>
  <pageMargins left="0.7" right="0.7" top="0.75" bottom="0.75" header="0.3" footer="0.3"/>
  <pageSetup fitToHeight="0" orientation="landscape" horizontalDpi="0" verticalDpi="0"/>
  <headerFooter>
    <oddHeader>&amp;L&amp;"Aptos Narrow,Regular"&amp;K000000Completed on &amp;D at &amp;T</oddHeader>
    <oddFooter>&amp;L&amp;"Aptos Narrow,Regular"&amp;K000000(C) Security Scientist 2004&amp;R&amp;"Aptos Narrow,Regular"&amp;K000000&amp;G</oddFooter>
  </headerFooter>
  <legacyDrawingHF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ABC32-A387-7346-A9B2-82ECF9A0BE87}">
  <sheetPr>
    <pageSetUpPr fitToPage="1"/>
  </sheetPr>
  <dimension ref="A1:P40"/>
  <sheetViews>
    <sheetView tabSelected="1" zoomScale="86" zoomScaleNormal="86" zoomScaleSheetLayoutView="68" workbookViewId="0">
      <selection activeCell="F8" sqref="F8"/>
    </sheetView>
  </sheetViews>
  <sheetFormatPr baseColWidth="10" defaultRowHeight="16" x14ac:dyDescent="0.2"/>
  <cols>
    <col min="1" max="1" width="5.6640625" style="2" customWidth="1"/>
    <col min="2" max="2" width="43.33203125" style="3" customWidth="1"/>
    <col min="3" max="3" width="32" style="2" customWidth="1"/>
    <col min="4" max="14" width="14.1640625" style="3" customWidth="1"/>
    <col min="15" max="15" width="10.83203125" style="6" hidden="1" customWidth="1"/>
    <col min="16" max="16384" width="10.83203125" style="2"/>
  </cols>
  <sheetData>
    <row r="1" spans="1:16" x14ac:dyDescent="0.2">
      <c r="A1" s="20"/>
      <c r="B1" s="29"/>
      <c r="C1" s="20"/>
      <c r="D1" s="29"/>
      <c r="E1" s="29"/>
      <c r="F1" s="29"/>
      <c r="G1" s="29"/>
      <c r="H1" s="29"/>
      <c r="I1" s="29"/>
      <c r="J1" s="29"/>
      <c r="K1" s="29"/>
      <c r="L1" s="29"/>
      <c r="M1" s="29"/>
      <c r="N1" s="29"/>
      <c r="O1" s="21"/>
      <c r="P1" s="20"/>
    </row>
    <row r="2" spans="1:16" ht="28" x14ac:dyDescent="0.3">
      <c r="A2" s="20"/>
      <c r="B2" s="22" t="s">
        <v>324</v>
      </c>
      <c r="C2" s="20"/>
      <c r="D2" s="29"/>
      <c r="E2" s="29"/>
      <c r="F2" s="29"/>
      <c r="G2" s="29"/>
      <c r="H2" s="29"/>
      <c r="I2" s="29"/>
      <c r="J2" s="29"/>
      <c r="K2" s="29"/>
      <c r="L2" s="29"/>
      <c r="M2" s="29"/>
      <c r="N2" s="29"/>
      <c r="O2" s="21"/>
      <c r="P2" s="20"/>
    </row>
    <row r="3" spans="1:16" x14ac:dyDescent="0.2">
      <c r="A3" s="20"/>
      <c r="B3" s="29"/>
      <c r="C3" s="20"/>
      <c r="D3" s="29"/>
      <c r="E3" s="29"/>
      <c r="F3" s="29"/>
      <c r="G3" s="29"/>
      <c r="H3" s="29"/>
      <c r="I3" s="29"/>
      <c r="J3" s="29"/>
      <c r="K3" s="29"/>
      <c r="L3" s="29"/>
      <c r="M3" s="29"/>
      <c r="N3" s="29"/>
      <c r="O3" s="21"/>
      <c r="P3" s="20"/>
    </row>
    <row r="4" spans="1:16" ht="34" x14ac:dyDescent="0.2">
      <c r="A4" s="20"/>
      <c r="B4" s="57" t="s">
        <v>3</v>
      </c>
      <c r="C4" s="20"/>
      <c r="D4" s="29"/>
      <c r="E4" s="29"/>
      <c r="F4" s="29"/>
      <c r="G4" s="29"/>
      <c r="H4" s="29"/>
      <c r="I4" s="29"/>
      <c r="J4" s="29"/>
      <c r="K4" s="29"/>
      <c r="L4" s="29"/>
      <c r="M4" s="29"/>
      <c r="N4" s="29"/>
      <c r="O4" s="21"/>
      <c r="P4" s="20"/>
    </row>
    <row r="5" spans="1:16" x14ac:dyDescent="0.2">
      <c r="A5" s="20"/>
      <c r="B5" s="57"/>
      <c r="C5" s="20"/>
      <c r="D5" s="29"/>
      <c r="E5" s="29"/>
      <c r="F5" s="29"/>
      <c r="G5" s="29"/>
      <c r="H5" s="29"/>
      <c r="I5" s="29"/>
      <c r="J5" s="29"/>
      <c r="K5" s="29"/>
      <c r="L5" s="29"/>
      <c r="M5" s="29"/>
      <c r="N5" s="29"/>
      <c r="O5" s="21"/>
      <c r="P5" s="20"/>
    </row>
    <row r="6" spans="1:16" ht="17" x14ac:dyDescent="0.2">
      <c r="A6" s="20"/>
      <c r="B6" s="58" t="s">
        <v>5</v>
      </c>
      <c r="D6" s="29"/>
      <c r="E6" s="29"/>
      <c r="F6" s="29"/>
      <c r="G6" s="29"/>
      <c r="H6" s="29"/>
      <c r="I6" s="29"/>
      <c r="J6" s="29"/>
      <c r="K6" s="29"/>
      <c r="L6" s="29"/>
      <c r="M6" s="29"/>
      <c r="N6" s="29"/>
      <c r="O6" s="21"/>
      <c r="P6" s="20"/>
    </row>
    <row r="7" spans="1:16" ht="17" x14ac:dyDescent="0.2">
      <c r="A7" s="20"/>
      <c r="B7" s="58" t="s">
        <v>4</v>
      </c>
      <c r="C7" s="92"/>
      <c r="D7" s="80"/>
      <c r="E7" s="29"/>
      <c r="F7" s="29"/>
      <c r="G7" s="29"/>
      <c r="H7" s="29"/>
      <c r="I7" s="29"/>
      <c r="J7" s="29"/>
      <c r="K7" s="29"/>
      <c r="L7" s="29"/>
      <c r="M7" s="29"/>
      <c r="N7" s="29"/>
      <c r="O7" s="21"/>
      <c r="P7" s="20"/>
    </row>
    <row r="8" spans="1:16" ht="17" x14ac:dyDescent="0.2">
      <c r="A8" s="20"/>
      <c r="B8" s="58" t="s">
        <v>6</v>
      </c>
      <c r="C8" s="93"/>
      <c r="D8" s="81"/>
      <c r="E8" s="29"/>
      <c r="F8" s="29"/>
      <c r="G8" s="29"/>
      <c r="H8" s="29"/>
      <c r="I8" s="29"/>
      <c r="J8" s="29"/>
      <c r="K8" s="29"/>
      <c r="L8" s="29"/>
      <c r="M8" s="29"/>
      <c r="N8" s="29"/>
      <c r="O8" s="21"/>
      <c r="P8" s="20"/>
    </row>
    <row r="9" spans="1:16" ht="17" x14ac:dyDescent="0.2">
      <c r="A9" s="20"/>
      <c r="B9" s="58" t="s">
        <v>7</v>
      </c>
      <c r="D9" s="29"/>
      <c r="E9" s="29"/>
      <c r="F9" s="29"/>
      <c r="G9" s="29"/>
      <c r="H9" s="29"/>
      <c r="I9" s="29"/>
      <c r="J9" s="29"/>
      <c r="K9" s="29"/>
      <c r="L9" s="29"/>
      <c r="M9" s="29"/>
      <c r="N9" s="29"/>
      <c r="O9" s="21"/>
      <c r="P9" s="20"/>
    </row>
    <row r="10" spans="1:16" x14ac:dyDescent="0.2">
      <c r="A10" s="20"/>
      <c r="B10" s="29"/>
      <c r="C10" s="20"/>
      <c r="D10" s="29"/>
      <c r="E10" s="29"/>
      <c r="F10" s="29"/>
      <c r="G10" s="29"/>
      <c r="H10" s="29"/>
      <c r="I10" s="29"/>
      <c r="J10" s="29"/>
      <c r="K10" s="29"/>
      <c r="L10" s="29"/>
      <c r="M10" s="29"/>
      <c r="N10" s="29"/>
      <c r="O10" s="21"/>
      <c r="P10" s="20"/>
    </row>
    <row r="11" spans="1:16" x14ac:dyDescent="0.2">
      <c r="A11" s="20"/>
      <c r="B11" s="29"/>
      <c r="C11" s="20"/>
      <c r="D11" s="29"/>
      <c r="E11" s="29"/>
      <c r="F11" s="29"/>
      <c r="G11" s="29"/>
      <c r="H11" s="29"/>
      <c r="I11" s="29"/>
      <c r="J11" s="29"/>
      <c r="K11" s="29"/>
      <c r="L11" s="29"/>
      <c r="M11" s="29"/>
      <c r="N11" s="29"/>
      <c r="O11" s="21"/>
      <c r="P11" s="20"/>
    </row>
    <row r="12" spans="1:16" ht="17" x14ac:dyDescent="0.2">
      <c r="A12" s="20"/>
      <c r="B12" s="59" t="s">
        <v>42</v>
      </c>
      <c r="C12" s="15">
        <v>2</v>
      </c>
      <c r="D12" s="79">
        <v>3</v>
      </c>
      <c r="E12" s="79">
        <v>4</v>
      </c>
      <c r="F12" s="79">
        <v>5</v>
      </c>
      <c r="G12" s="79">
        <v>6</v>
      </c>
      <c r="H12" s="79">
        <v>7</v>
      </c>
      <c r="I12" s="79">
        <v>8</v>
      </c>
      <c r="J12" s="79">
        <v>9</v>
      </c>
      <c r="K12" s="79">
        <v>10</v>
      </c>
      <c r="L12" s="79">
        <v>11</v>
      </c>
      <c r="M12" s="79">
        <v>12</v>
      </c>
      <c r="N12" s="79">
        <v>13</v>
      </c>
      <c r="O12" s="16"/>
      <c r="P12" s="20"/>
    </row>
    <row r="13" spans="1:16" x14ac:dyDescent="0.2">
      <c r="A13" s="20"/>
      <c r="B13" s="60"/>
      <c r="C13" s="17"/>
      <c r="D13" s="85" t="s">
        <v>52</v>
      </c>
      <c r="E13" s="86"/>
      <c r="F13" s="87"/>
      <c r="G13" s="82"/>
      <c r="H13" s="82"/>
      <c r="I13" s="82"/>
      <c r="J13" s="82"/>
      <c r="K13" s="82"/>
      <c r="L13" s="82"/>
      <c r="M13" s="82"/>
      <c r="N13" s="82"/>
      <c r="O13" s="16" t="s">
        <v>56</v>
      </c>
      <c r="P13" s="20"/>
    </row>
    <row r="14" spans="1:16" ht="85" x14ac:dyDescent="0.2">
      <c r="A14" s="20"/>
      <c r="B14" s="61" t="s">
        <v>43</v>
      </c>
      <c r="C14" s="18" t="s">
        <v>40</v>
      </c>
      <c r="D14" s="19" t="s">
        <v>44</v>
      </c>
      <c r="E14" s="19" t="s">
        <v>45</v>
      </c>
      <c r="F14" s="19" t="s">
        <v>46</v>
      </c>
      <c r="G14" s="19" t="s">
        <v>41</v>
      </c>
      <c r="H14" s="77" t="s">
        <v>47</v>
      </c>
      <c r="I14" s="19" t="s">
        <v>48</v>
      </c>
      <c r="J14" s="78" t="s">
        <v>51</v>
      </c>
      <c r="K14" s="19" t="s">
        <v>49</v>
      </c>
      <c r="L14" s="19" t="s">
        <v>103</v>
      </c>
      <c r="M14" s="19" t="s">
        <v>50</v>
      </c>
      <c r="N14" s="19" t="s">
        <v>0</v>
      </c>
      <c r="O14" s="16" t="s">
        <v>55</v>
      </c>
      <c r="P14" s="20"/>
    </row>
    <row r="15" spans="1:16" ht="17" x14ac:dyDescent="0.2">
      <c r="A15" s="14"/>
      <c r="B15" s="62"/>
      <c r="C15" s="9"/>
      <c r="D15" s="63"/>
      <c r="E15" s="63"/>
      <c r="F15" s="63"/>
      <c r="G15" s="63"/>
      <c r="H15" s="63"/>
      <c r="I15" s="63"/>
      <c r="J15" s="63"/>
      <c r="K15" s="63"/>
      <c r="L15" s="63"/>
      <c r="M15" s="63"/>
      <c r="N15" s="63" t="str">
        <f>IFERROR(INDEX('Ref-Risk Rating Table'!$E$8:$I$12, MATCH(L15, 'Ref-Risk Rating Table'!$D$8:$D$12, 0), MATCH(M15, 'Ref-Risk Rating Table'!$E$13:$I$13, 0)), "")</f>
        <v/>
      </c>
      <c r="O15" s="10" t="str">
        <f>L15 &amp; "-" &amp; M15</f>
        <v>-</v>
      </c>
      <c r="P15" s="14"/>
    </row>
    <row r="16" spans="1:16" ht="17" x14ac:dyDescent="0.2">
      <c r="A16" s="14"/>
      <c r="B16" s="62"/>
      <c r="C16" s="9"/>
      <c r="D16" s="63"/>
      <c r="E16" s="63"/>
      <c r="F16" s="63"/>
      <c r="G16" s="63"/>
      <c r="H16" s="63"/>
      <c r="I16" s="63"/>
      <c r="J16" s="63"/>
      <c r="K16" s="63"/>
      <c r="L16" s="63"/>
      <c r="M16" s="63"/>
      <c r="N16" s="63" t="str">
        <f>IFERROR(INDEX('Ref-Risk Rating Table'!$E$8:$I$12, MATCH(L16, 'Ref-Risk Rating Table'!$D$8:$D$12, 0), MATCH(M16, 'Ref-Risk Rating Table'!$E$13:$I$13, 0)), "")</f>
        <v/>
      </c>
      <c r="O16" s="10" t="str">
        <f t="shared" ref="O16:O39" si="0">L16 &amp; "-" &amp; M16</f>
        <v>-</v>
      </c>
      <c r="P16" s="14"/>
    </row>
    <row r="17" spans="1:16" ht="17" x14ac:dyDescent="0.2">
      <c r="A17" s="14"/>
      <c r="B17" s="62"/>
      <c r="C17" s="9"/>
      <c r="D17" s="63"/>
      <c r="E17" s="63"/>
      <c r="F17" s="63"/>
      <c r="G17" s="63"/>
      <c r="H17" s="63"/>
      <c r="I17" s="63"/>
      <c r="J17" s="63"/>
      <c r="K17" s="63"/>
      <c r="L17" s="63"/>
      <c r="M17" s="63"/>
      <c r="N17" s="63" t="str">
        <f>IFERROR(INDEX('Ref-Risk Rating Table'!$E$8:$I$12, MATCH(L17, 'Ref-Risk Rating Table'!$D$8:$D$12, 0), MATCH(M17, 'Ref-Risk Rating Table'!$E$13:$I$13, 0)), "")</f>
        <v/>
      </c>
      <c r="O17" s="10" t="str">
        <f t="shared" si="0"/>
        <v>-</v>
      </c>
      <c r="P17" s="14"/>
    </row>
    <row r="18" spans="1:16" ht="17" x14ac:dyDescent="0.2">
      <c r="A18" s="14"/>
      <c r="B18" s="62"/>
      <c r="C18" s="9"/>
      <c r="D18" s="63"/>
      <c r="E18" s="63"/>
      <c r="F18" s="63"/>
      <c r="G18" s="63"/>
      <c r="H18" s="63"/>
      <c r="I18" s="63"/>
      <c r="J18" s="63"/>
      <c r="K18" s="63"/>
      <c r="L18" s="63"/>
      <c r="M18" s="63"/>
      <c r="N18" s="63" t="str">
        <f>IFERROR(INDEX('Ref-Risk Rating Table'!$E$8:$I$12, MATCH(L18, 'Ref-Risk Rating Table'!$D$8:$D$12, 0), MATCH(M18, 'Ref-Risk Rating Table'!$E$13:$I$13, 0)), "")</f>
        <v/>
      </c>
      <c r="O18" s="10" t="str">
        <f t="shared" si="0"/>
        <v>-</v>
      </c>
      <c r="P18" s="14"/>
    </row>
    <row r="19" spans="1:16" ht="17" x14ac:dyDescent="0.2">
      <c r="A19" s="14"/>
      <c r="B19" s="62"/>
      <c r="C19" s="9"/>
      <c r="D19" s="63"/>
      <c r="E19" s="63"/>
      <c r="F19" s="63"/>
      <c r="G19" s="63"/>
      <c r="H19" s="63"/>
      <c r="I19" s="63"/>
      <c r="J19" s="63"/>
      <c r="K19" s="63"/>
      <c r="L19" s="63"/>
      <c r="M19" s="63"/>
      <c r="N19" s="63" t="str">
        <f>IFERROR(INDEX('Ref-Risk Rating Table'!$E$8:$I$12, MATCH(L19, 'Ref-Risk Rating Table'!$D$8:$D$12, 0), MATCH(M19, 'Ref-Risk Rating Table'!$E$13:$I$13, 0)), "")</f>
        <v/>
      </c>
      <c r="O19" s="10" t="str">
        <f t="shared" si="0"/>
        <v>-</v>
      </c>
      <c r="P19" s="14"/>
    </row>
    <row r="20" spans="1:16" ht="17" x14ac:dyDescent="0.2">
      <c r="A20" s="14"/>
      <c r="B20" s="62"/>
      <c r="C20" s="9"/>
      <c r="D20" s="63"/>
      <c r="E20" s="63"/>
      <c r="F20" s="63"/>
      <c r="G20" s="63"/>
      <c r="H20" s="63"/>
      <c r="I20" s="63"/>
      <c r="J20" s="63"/>
      <c r="K20" s="63"/>
      <c r="L20" s="63"/>
      <c r="M20" s="63"/>
      <c r="N20" s="63" t="str">
        <f>IFERROR(INDEX('Ref-Risk Rating Table'!$E$8:$I$12, MATCH(L20, 'Ref-Risk Rating Table'!$D$8:$D$12, 0), MATCH(M20, 'Ref-Risk Rating Table'!$E$13:$I$13, 0)), "")</f>
        <v/>
      </c>
      <c r="O20" s="10" t="str">
        <f t="shared" si="0"/>
        <v>-</v>
      </c>
      <c r="P20" s="14"/>
    </row>
    <row r="21" spans="1:16" ht="17" x14ac:dyDescent="0.2">
      <c r="A21" s="14"/>
      <c r="B21" s="62"/>
      <c r="C21" s="9"/>
      <c r="D21" s="63"/>
      <c r="E21" s="63"/>
      <c r="F21" s="63"/>
      <c r="G21" s="63"/>
      <c r="H21" s="63"/>
      <c r="I21" s="63"/>
      <c r="J21" s="63"/>
      <c r="K21" s="63"/>
      <c r="L21" s="63"/>
      <c r="M21" s="63"/>
      <c r="N21" s="63" t="str">
        <f>IFERROR(INDEX('Ref-Risk Rating Table'!$E$8:$I$12, MATCH(L21, 'Ref-Risk Rating Table'!$D$8:$D$12, 0), MATCH(M21, 'Ref-Risk Rating Table'!$E$13:$I$13, 0)), "")</f>
        <v/>
      </c>
      <c r="O21" s="10" t="str">
        <f t="shared" si="0"/>
        <v>-</v>
      </c>
      <c r="P21" s="14"/>
    </row>
    <row r="22" spans="1:16" ht="17" x14ac:dyDescent="0.2">
      <c r="A22" s="14"/>
      <c r="B22" s="62"/>
      <c r="C22" s="9"/>
      <c r="D22" s="63"/>
      <c r="E22" s="63"/>
      <c r="F22" s="63"/>
      <c r="G22" s="63"/>
      <c r="H22" s="63"/>
      <c r="I22" s="63"/>
      <c r="J22" s="63"/>
      <c r="K22" s="63"/>
      <c r="L22" s="63"/>
      <c r="M22" s="63"/>
      <c r="N22" s="63" t="str">
        <f>IFERROR(INDEX('Ref-Risk Rating Table'!$E$8:$I$12, MATCH(L22, 'Ref-Risk Rating Table'!$D$8:$D$12, 0), MATCH(M22, 'Ref-Risk Rating Table'!$E$13:$I$13, 0)), "")</f>
        <v/>
      </c>
      <c r="O22" s="10" t="str">
        <f t="shared" si="0"/>
        <v>-</v>
      </c>
      <c r="P22" s="14"/>
    </row>
    <row r="23" spans="1:16" ht="17" x14ac:dyDescent="0.2">
      <c r="A23" s="14"/>
      <c r="B23" s="62"/>
      <c r="C23" s="9"/>
      <c r="D23" s="63"/>
      <c r="E23" s="63"/>
      <c r="F23" s="63"/>
      <c r="G23" s="63"/>
      <c r="H23" s="63"/>
      <c r="I23" s="63"/>
      <c r="J23" s="63"/>
      <c r="K23" s="63"/>
      <c r="L23" s="63"/>
      <c r="M23" s="63"/>
      <c r="N23" s="63" t="str">
        <f>IFERROR(INDEX('Ref-Risk Rating Table'!$E$8:$I$12, MATCH(L23, 'Ref-Risk Rating Table'!$D$8:$D$12, 0), MATCH(M23, 'Ref-Risk Rating Table'!$E$13:$I$13, 0)), "")</f>
        <v/>
      </c>
      <c r="O23" s="10" t="str">
        <f t="shared" si="0"/>
        <v>-</v>
      </c>
      <c r="P23" s="14"/>
    </row>
    <row r="24" spans="1:16" ht="17" x14ac:dyDescent="0.2">
      <c r="A24" s="14"/>
      <c r="B24" s="62"/>
      <c r="C24" s="9"/>
      <c r="D24" s="63"/>
      <c r="E24" s="63"/>
      <c r="F24" s="63"/>
      <c r="G24" s="63"/>
      <c r="H24" s="63"/>
      <c r="I24" s="63"/>
      <c r="J24" s="63"/>
      <c r="K24" s="63"/>
      <c r="L24" s="63"/>
      <c r="M24" s="63"/>
      <c r="N24" s="63" t="str">
        <f>IFERROR(INDEX('Ref-Risk Rating Table'!$E$8:$I$12, MATCH(L24, 'Ref-Risk Rating Table'!$D$8:$D$12, 0), MATCH(M24, 'Ref-Risk Rating Table'!$E$13:$I$13, 0)), "")</f>
        <v/>
      </c>
      <c r="O24" s="10" t="str">
        <f t="shared" si="0"/>
        <v>-</v>
      </c>
      <c r="P24" s="14"/>
    </row>
    <row r="25" spans="1:16" ht="17" x14ac:dyDescent="0.2">
      <c r="A25" s="14"/>
      <c r="B25" s="62"/>
      <c r="C25" s="9"/>
      <c r="D25" s="63"/>
      <c r="E25" s="63"/>
      <c r="F25" s="63"/>
      <c r="G25" s="63"/>
      <c r="H25" s="63"/>
      <c r="I25" s="63"/>
      <c r="J25" s="63"/>
      <c r="K25" s="63"/>
      <c r="L25" s="63"/>
      <c r="M25" s="63"/>
      <c r="N25" s="63" t="str">
        <f>IFERROR(INDEX('Ref-Risk Rating Table'!$E$8:$I$12, MATCH(L25, 'Ref-Risk Rating Table'!$D$8:$D$12, 0), MATCH(M25, 'Ref-Risk Rating Table'!$E$13:$I$13, 0)), "")</f>
        <v/>
      </c>
      <c r="O25" s="10" t="str">
        <f t="shared" si="0"/>
        <v>-</v>
      </c>
      <c r="P25" s="14"/>
    </row>
    <row r="26" spans="1:16" ht="17" x14ac:dyDescent="0.2">
      <c r="A26" s="14"/>
      <c r="B26" s="62"/>
      <c r="C26" s="9"/>
      <c r="D26" s="63"/>
      <c r="E26" s="63"/>
      <c r="F26" s="63"/>
      <c r="G26" s="63"/>
      <c r="H26" s="63"/>
      <c r="I26" s="63"/>
      <c r="J26" s="63"/>
      <c r="K26" s="63"/>
      <c r="L26" s="63"/>
      <c r="M26" s="63"/>
      <c r="N26" s="63" t="str">
        <f>IFERROR(INDEX('Ref-Risk Rating Table'!$E$8:$I$12, MATCH(L26, 'Ref-Risk Rating Table'!$D$8:$D$12, 0), MATCH(M26, 'Ref-Risk Rating Table'!$E$13:$I$13, 0)), "")</f>
        <v/>
      </c>
      <c r="O26" s="10" t="str">
        <f t="shared" si="0"/>
        <v>-</v>
      </c>
      <c r="P26" s="14"/>
    </row>
    <row r="27" spans="1:16" ht="17" x14ac:dyDescent="0.2">
      <c r="A27" s="14"/>
      <c r="B27" s="62"/>
      <c r="C27" s="9"/>
      <c r="D27" s="63"/>
      <c r="E27" s="63"/>
      <c r="F27" s="63"/>
      <c r="G27" s="63"/>
      <c r="H27" s="63"/>
      <c r="I27" s="63"/>
      <c r="J27" s="63"/>
      <c r="K27" s="63"/>
      <c r="L27" s="63"/>
      <c r="M27" s="63"/>
      <c r="N27" s="63" t="str">
        <f>IFERROR(INDEX('Ref-Risk Rating Table'!$E$8:$I$12, MATCH(L27, 'Ref-Risk Rating Table'!$D$8:$D$12, 0), MATCH(M27, 'Ref-Risk Rating Table'!$E$13:$I$13, 0)), "")</f>
        <v/>
      </c>
      <c r="O27" s="10" t="str">
        <f t="shared" si="0"/>
        <v>-</v>
      </c>
      <c r="P27" s="14"/>
    </row>
    <row r="28" spans="1:16" ht="17" x14ac:dyDescent="0.2">
      <c r="A28" s="14"/>
      <c r="B28" s="62"/>
      <c r="C28" s="9"/>
      <c r="D28" s="63"/>
      <c r="E28" s="63"/>
      <c r="F28" s="63"/>
      <c r="G28" s="63"/>
      <c r="H28" s="63"/>
      <c r="I28" s="63"/>
      <c r="J28" s="63"/>
      <c r="K28" s="63"/>
      <c r="L28" s="63"/>
      <c r="M28" s="63"/>
      <c r="N28" s="63" t="str">
        <f>IFERROR(INDEX('Ref-Risk Rating Table'!$E$8:$I$12, MATCH(L28, 'Ref-Risk Rating Table'!$D$8:$D$12, 0), MATCH(M28, 'Ref-Risk Rating Table'!$E$13:$I$13, 0)), "")</f>
        <v/>
      </c>
      <c r="O28" s="10" t="str">
        <f t="shared" si="0"/>
        <v>-</v>
      </c>
      <c r="P28" s="14"/>
    </row>
    <row r="29" spans="1:16" ht="17" x14ac:dyDescent="0.2">
      <c r="A29" s="14"/>
      <c r="B29" s="62"/>
      <c r="C29" s="9"/>
      <c r="D29" s="63"/>
      <c r="E29" s="63"/>
      <c r="F29" s="63"/>
      <c r="G29" s="63"/>
      <c r="H29" s="63"/>
      <c r="I29" s="63"/>
      <c r="J29" s="63"/>
      <c r="K29" s="63"/>
      <c r="L29" s="63"/>
      <c r="M29" s="63"/>
      <c r="N29" s="63" t="str">
        <f>IFERROR(INDEX('Ref-Risk Rating Table'!$E$8:$I$12, MATCH(L29, 'Ref-Risk Rating Table'!$D$8:$D$12, 0), MATCH(M29, 'Ref-Risk Rating Table'!$E$13:$I$13, 0)), "")</f>
        <v/>
      </c>
      <c r="O29" s="10" t="str">
        <f t="shared" si="0"/>
        <v>-</v>
      </c>
      <c r="P29" s="14"/>
    </row>
    <row r="30" spans="1:16" ht="17" x14ac:dyDescent="0.2">
      <c r="A30" s="14"/>
      <c r="B30" s="62"/>
      <c r="C30" s="9"/>
      <c r="D30" s="63"/>
      <c r="E30" s="63"/>
      <c r="F30" s="63"/>
      <c r="G30" s="63"/>
      <c r="H30" s="63"/>
      <c r="I30" s="63"/>
      <c r="J30" s="63"/>
      <c r="K30" s="63"/>
      <c r="L30" s="63"/>
      <c r="M30" s="63"/>
      <c r="N30" s="63" t="str">
        <f>IFERROR(INDEX('Ref-Risk Rating Table'!$E$8:$I$12, MATCH(L30, 'Ref-Risk Rating Table'!$D$8:$D$12, 0), MATCH(M30, 'Ref-Risk Rating Table'!$E$13:$I$13, 0)), "")</f>
        <v/>
      </c>
      <c r="O30" s="10" t="str">
        <f t="shared" si="0"/>
        <v>-</v>
      </c>
      <c r="P30" s="14"/>
    </row>
    <row r="31" spans="1:16" ht="17" x14ac:dyDescent="0.2">
      <c r="A31" s="14"/>
      <c r="B31" s="62"/>
      <c r="C31" s="9"/>
      <c r="D31" s="63"/>
      <c r="E31" s="63"/>
      <c r="F31" s="63"/>
      <c r="G31" s="63"/>
      <c r="H31" s="63"/>
      <c r="I31" s="63"/>
      <c r="J31" s="63"/>
      <c r="K31" s="63"/>
      <c r="L31" s="63"/>
      <c r="M31" s="63"/>
      <c r="N31" s="63" t="str">
        <f>IFERROR(INDEX('Ref-Risk Rating Table'!$E$8:$I$12, MATCH(L31, 'Ref-Risk Rating Table'!$D$8:$D$12, 0), MATCH(M31, 'Ref-Risk Rating Table'!$E$13:$I$13, 0)), "")</f>
        <v/>
      </c>
      <c r="O31" s="10" t="str">
        <f t="shared" si="0"/>
        <v>-</v>
      </c>
      <c r="P31" s="14"/>
    </row>
    <row r="32" spans="1:16" ht="17" x14ac:dyDescent="0.2">
      <c r="A32" s="14"/>
      <c r="B32" s="62"/>
      <c r="C32" s="9"/>
      <c r="D32" s="63"/>
      <c r="E32" s="63"/>
      <c r="F32" s="63"/>
      <c r="G32" s="63"/>
      <c r="H32" s="63"/>
      <c r="I32" s="63"/>
      <c r="J32" s="63"/>
      <c r="K32" s="63"/>
      <c r="L32" s="63"/>
      <c r="M32" s="63"/>
      <c r="N32" s="63" t="str">
        <f>IFERROR(INDEX('Ref-Risk Rating Table'!$E$8:$I$12, MATCH(L32, 'Ref-Risk Rating Table'!$D$8:$D$12, 0), MATCH(M32, 'Ref-Risk Rating Table'!$E$13:$I$13, 0)), "")</f>
        <v/>
      </c>
      <c r="O32" s="10" t="str">
        <f t="shared" si="0"/>
        <v>-</v>
      </c>
      <c r="P32" s="14"/>
    </row>
    <row r="33" spans="1:16" ht="17" x14ac:dyDescent="0.2">
      <c r="A33" s="14"/>
      <c r="B33" s="62"/>
      <c r="C33" s="9"/>
      <c r="D33" s="63"/>
      <c r="E33" s="63"/>
      <c r="F33" s="63"/>
      <c r="G33" s="63"/>
      <c r="H33" s="63"/>
      <c r="I33" s="63"/>
      <c r="J33" s="63"/>
      <c r="K33" s="63"/>
      <c r="L33" s="63"/>
      <c r="M33" s="63"/>
      <c r="N33" s="63" t="str">
        <f>IFERROR(INDEX('Ref-Risk Rating Table'!$E$8:$I$12, MATCH(L33, 'Ref-Risk Rating Table'!$D$8:$D$12, 0), MATCH(M33, 'Ref-Risk Rating Table'!$E$13:$I$13, 0)), "")</f>
        <v/>
      </c>
      <c r="O33" s="10" t="str">
        <f t="shared" si="0"/>
        <v>-</v>
      </c>
      <c r="P33" s="14"/>
    </row>
    <row r="34" spans="1:16" ht="17" x14ac:dyDescent="0.2">
      <c r="A34" s="14"/>
      <c r="B34" s="62"/>
      <c r="C34" s="9"/>
      <c r="D34" s="63"/>
      <c r="E34" s="63"/>
      <c r="F34" s="63"/>
      <c r="G34" s="63"/>
      <c r="H34" s="63"/>
      <c r="I34" s="63"/>
      <c r="J34" s="63"/>
      <c r="K34" s="63"/>
      <c r="L34" s="63"/>
      <c r="M34" s="63"/>
      <c r="N34" s="63" t="str">
        <f>IFERROR(INDEX('Ref-Risk Rating Table'!$E$8:$I$12, MATCH(L34, 'Ref-Risk Rating Table'!$D$8:$D$12, 0), MATCH(M34, 'Ref-Risk Rating Table'!$E$13:$I$13, 0)), "")</f>
        <v/>
      </c>
      <c r="O34" s="10" t="str">
        <f t="shared" si="0"/>
        <v>-</v>
      </c>
      <c r="P34" s="14"/>
    </row>
    <row r="35" spans="1:16" ht="17" x14ac:dyDescent="0.2">
      <c r="A35" s="14"/>
      <c r="B35" s="62"/>
      <c r="C35" s="11"/>
      <c r="D35" s="63"/>
      <c r="E35" s="63"/>
      <c r="F35" s="63"/>
      <c r="G35" s="63"/>
      <c r="H35" s="63"/>
      <c r="I35" s="63"/>
      <c r="J35" s="63"/>
      <c r="K35" s="63"/>
      <c r="L35" s="63"/>
      <c r="M35" s="63"/>
      <c r="N35" s="63" t="str">
        <f>IFERROR(INDEX('Ref-Risk Rating Table'!$E$8:$I$12, MATCH(L35, 'Ref-Risk Rating Table'!$D$8:$D$12, 0), MATCH(M35, 'Ref-Risk Rating Table'!$E$13:$I$13, 0)), "")</f>
        <v/>
      </c>
      <c r="O35" s="10" t="str">
        <f t="shared" si="0"/>
        <v>-</v>
      </c>
      <c r="P35" s="14"/>
    </row>
    <row r="36" spans="1:16" ht="17" x14ac:dyDescent="0.2">
      <c r="A36" s="14"/>
      <c r="B36" s="62"/>
      <c r="C36" s="11"/>
      <c r="D36" s="63"/>
      <c r="E36" s="63"/>
      <c r="F36" s="63"/>
      <c r="G36" s="63"/>
      <c r="H36" s="63"/>
      <c r="I36" s="63"/>
      <c r="J36" s="63"/>
      <c r="K36" s="63"/>
      <c r="L36" s="63"/>
      <c r="M36" s="63"/>
      <c r="N36" s="63" t="str">
        <f>IFERROR(INDEX('Ref-Risk Rating Table'!$E$8:$I$12, MATCH(L36, 'Ref-Risk Rating Table'!$D$8:$D$12, 0), MATCH(M36, 'Ref-Risk Rating Table'!$E$13:$I$13, 0)), "")</f>
        <v/>
      </c>
      <c r="O36" s="10" t="str">
        <f t="shared" si="0"/>
        <v>-</v>
      </c>
      <c r="P36" s="14"/>
    </row>
    <row r="37" spans="1:16" ht="17" x14ac:dyDescent="0.2">
      <c r="A37" s="14"/>
      <c r="B37" s="62"/>
      <c r="C37" s="11"/>
      <c r="D37" s="63"/>
      <c r="E37" s="63"/>
      <c r="F37" s="63"/>
      <c r="G37" s="63"/>
      <c r="H37" s="63"/>
      <c r="I37" s="63"/>
      <c r="J37" s="63"/>
      <c r="K37" s="63"/>
      <c r="L37" s="63"/>
      <c r="M37" s="63"/>
      <c r="N37" s="63" t="str">
        <f>IFERROR(INDEX('Ref-Risk Rating Table'!$E$8:$I$12, MATCH(L37, 'Ref-Risk Rating Table'!$D$8:$D$12, 0), MATCH(M37, 'Ref-Risk Rating Table'!$E$13:$I$13, 0)), "")</f>
        <v/>
      </c>
      <c r="O37" s="10" t="str">
        <f t="shared" si="0"/>
        <v>-</v>
      </c>
      <c r="P37" s="14"/>
    </row>
    <row r="38" spans="1:16" ht="17" x14ac:dyDescent="0.2">
      <c r="A38" s="14"/>
      <c r="B38" s="62"/>
      <c r="C38" s="11"/>
      <c r="D38" s="63"/>
      <c r="E38" s="63"/>
      <c r="F38" s="63"/>
      <c r="G38" s="63"/>
      <c r="H38" s="63"/>
      <c r="I38" s="63"/>
      <c r="J38" s="63"/>
      <c r="K38" s="63"/>
      <c r="L38" s="63"/>
      <c r="M38" s="63"/>
      <c r="N38" s="63" t="str">
        <f>IFERROR(INDEX('Ref-Risk Rating Table'!$E$8:$I$12, MATCH(L38, 'Ref-Risk Rating Table'!$D$8:$D$12, 0), MATCH(M38, 'Ref-Risk Rating Table'!$E$13:$I$13, 0)), "")</f>
        <v/>
      </c>
      <c r="O38" s="10" t="str">
        <f t="shared" si="0"/>
        <v>-</v>
      </c>
      <c r="P38" s="14"/>
    </row>
    <row r="39" spans="1:16" ht="17" x14ac:dyDescent="0.2">
      <c r="A39" s="14"/>
      <c r="B39" s="62"/>
      <c r="C39" s="11"/>
      <c r="D39" s="63"/>
      <c r="E39" s="63"/>
      <c r="F39" s="63"/>
      <c r="G39" s="63"/>
      <c r="H39" s="63"/>
      <c r="I39" s="63"/>
      <c r="J39" s="63"/>
      <c r="K39" s="63"/>
      <c r="L39" s="63"/>
      <c r="M39" s="63"/>
      <c r="N39" s="63" t="str">
        <f>IFERROR(INDEX('Ref-Risk Rating Table'!$E$8:$I$12, MATCH(L39, 'Ref-Risk Rating Table'!$D$8:$D$12, 0), MATCH(M39, 'Ref-Risk Rating Table'!$E$13:$I$13, 0)), "")</f>
        <v/>
      </c>
      <c r="O39" s="10" t="str">
        <f t="shared" si="0"/>
        <v>-</v>
      </c>
      <c r="P39" s="14"/>
    </row>
    <row r="40" spans="1:16" x14ac:dyDescent="0.2">
      <c r="A40" s="20"/>
      <c r="B40" s="29"/>
      <c r="C40" s="20"/>
      <c r="D40" s="29"/>
      <c r="E40" s="29"/>
      <c r="F40" s="29"/>
      <c r="G40" s="29"/>
      <c r="H40" s="29"/>
      <c r="I40" s="29"/>
      <c r="J40" s="29"/>
      <c r="K40" s="29"/>
      <c r="L40" s="29"/>
      <c r="M40" s="29"/>
      <c r="N40" s="29"/>
      <c r="O40" s="21"/>
      <c r="P40" s="20"/>
    </row>
  </sheetData>
  <mergeCells count="1">
    <mergeCell ref="D13:F13"/>
  </mergeCells>
  <phoneticPr fontId="1" type="noConversion"/>
  <conditionalFormatting sqref="D15:N39">
    <cfRule type="containsText" dxfId="5" priority="1" operator="containsText" text="High">
      <formula>NOT(ISERROR(SEARCH("High",D15)))</formula>
    </cfRule>
    <cfRule type="containsText" dxfId="4" priority="2" operator="containsText" text="Moderate">
      <formula>NOT(ISERROR(SEARCH("Moderate",D15)))</formula>
    </cfRule>
    <cfRule type="containsText" dxfId="3" priority="4" operator="containsText" text="Low">
      <formula>NOT(ISERROR(SEARCH("Low",D15)))</formula>
    </cfRule>
  </conditionalFormatting>
  <dataValidations count="1">
    <dataValidation type="list" allowBlank="1" showInputMessage="1" showErrorMessage="1" sqref="C7" xr:uid="{6DC39E11-C57D-E448-9CA4-38A298B109BE}">
      <formula1>"One (Organization),Two (Mission/Business process),Three (Information System)"</formula1>
    </dataValidation>
  </dataValidations>
  <hyperlinks>
    <hyperlink ref="B4" location="'1_Guidance'!A1" display="Refer to the guidance before completing this sheet." xr:uid="{FCA20AC7-D851-AA4D-A4AF-601C72FF40DA}"/>
  </hyperlinks>
  <pageMargins left="0.7" right="0.7" top="0.75" bottom="0.75" header="0.3" footer="0.3"/>
  <pageSetup scale="51" fitToHeight="0" orientation="landscape" horizontalDpi="0" verticalDpi="0"/>
  <headerFooter>
    <oddHeader>&amp;L&amp;"Aptos Narrow,Regular"&amp;K000000Completed on &amp;D at &amp;T</oddHeader>
    <oddFooter>&amp;L&amp;"Aptos Narrow,Regular"&amp;K000000(C) Security Scientist 2004&amp;R&amp;"Aptos Narrow,Regular"&amp;K000000&amp;G</oddFooter>
  </headerFooter>
  <drawing r:id="rId1"/>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F3191ED7-E731-C543-A9E5-767F5E867FED}">
          <x14:formula1>
            <xm:f>'Ref-Impact Rating Guide'!$B$9:$B$13</xm:f>
          </x14:formula1>
          <xm:sqref>D15:M39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904A3-F98B-314B-AF80-133CB55027D9}">
  <sheetPr>
    <pageSetUpPr fitToPage="1"/>
  </sheetPr>
  <dimension ref="A1:N39"/>
  <sheetViews>
    <sheetView topLeftCell="A3" zoomScale="86" zoomScaleNormal="86" zoomScaleSheetLayoutView="80" zoomScalePageLayoutView="51" workbookViewId="0">
      <selection activeCell="E30" sqref="E30"/>
    </sheetView>
  </sheetViews>
  <sheetFormatPr baseColWidth="10" defaultRowHeight="16" x14ac:dyDescent="0.2"/>
  <cols>
    <col min="1" max="1" width="5.6640625" style="2" customWidth="1"/>
    <col min="2" max="2" width="43.33203125" style="3" customWidth="1"/>
    <col min="3" max="3" width="32" style="2" customWidth="1"/>
    <col min="4" max="12" width="14.6640625" style="3" customWidth="1"/>
    <col min="13" max="13" width="10.83203125" style="6" hidden="1" customWidth="1"/>
    <col min="14" max="16384" width="10.83203125" style="2"/>
  </cols>
  <sheetData>
    <row r="1" spans="1:14" x14ac:dyDescent="0.2">
      <c r="A1" s="20"/>
      <c r="B1" s="29"/>
      <c r="C1" s="20"/>
      <c r="D1" s="29"/>
      <c r="E1" s="29"/>
      <c r="F1" s="29"/>
      <c r="G1" s="29"/>
      <c r="H1" s="29"/>
      <c r="I1" s="29"/>
      <c r="J1" s="29"/>
      <c r="K1" s="29"/>
      <c r="L1" s="29"/>
      <c r="M1" s="21"/>
      <c r="N1" s="20"/>
    </row>
    <row r="2" spans="1:14" ht="28" x14ac:dyDescent="0.3">
      <c r="A2" s="20"/>
      <c r="B2" s="22" t="s">
        <v>323</v>
      </c>
      <c r="C2" s="20"/>
      <c r="D2" s="29"/>
      <c r="E2" s="29"/>
      <c r="F2" s="29"/>
      <c r="G2" s="29"/>
      <c r="H2" s="29"/>
      <c r="I2" s="29"/>
      <c r="J2" s="29"/>
      <c r="K2" s="29"/>
      <c r="L2" s="29"/>
      <c r="M2" s="21"/>
      <c r="N2" s="20"/>
    </row>
    <row r="3" spans="1:14" x14ac:dyDescent="0.2">
      <c r="A3" s="20"/>
      <c r="B3" s="29"/>
      <c r="C3" s="20"/>
      <c r="D3" s="29"/>
      <c r="E3" s="29"/>
      <c r="F3" s="29"/>
      <c r="G3" s="29"/>
      <c r="H3" s="29"/>
      <c r="I3" s="29"/>
      <c r="J3" s="29"/>
      <c r="K3" s="29"/>
      <c r="L3" s="29"/>
      <c r="M3" s="21"/>
      <c r="N3" s="20"/>
    </row>
    <row r="4" spans="1:14" ht="34" x14ac:dyDescent="0.2">
      <c r="A4" s="20"/>
      <c r="B4" s="57" t="s">
        <v>3</v>
      </c>
      <c r="C4" s="20"/>
      <c r="D4" s="29"/>
      <c r="E4" s="29"/>
      <c r="F4" s="29"/>
      <c r="G4" s="29"/>
      <c r="H4" s="29"/>
      <c r="I4" s="29"/>
      <c r="J4" s="29"/>
      <c r="K4" s="29"/>
      <c r="L4" s="29"/>
      <c r="M4" s="21"/>
      <c r="N4" s="20"/>
    </row>
    <row r="5" spans="1:14" x14ac:dyDescent="0.2">
      <c r="A5" s="20"/>
      <c r="B5" s="57"/>
      <c r="C5" s="20"/>
      <c r="D5" s="29"/>
      <c r="E5" s="29"/>
      <c r="F5" s="29"/>
      <c r="G5" s="29"/>
      <c r="H5" s="29"/>
      <c r="I5" s="29"/>
      <c r="J5" s="29"/>
      <c r="K5" s="29"/>
      <c r="L5" s="29"/>
      <c r="M5" s="21"/>
      <c r="N5" s="20"/>
    </row>
    <row r="6" spans="1:14" ht="17" x14ac:dyDescent="0.2">
      <c r="A6" s="20"/>
      <c r="B6" s="58" t="s">
        <v>5</v>
      </c>
      <c r="C6" s="23">
        <f>'2a Assessment Adversarial'!C6</f>
        <v>0</v>
      </c>
      <c r="D6" s="29"/>
      <c r="E6" s="29"/>
      <c r="F6" s="29"/>
      <c r="G6" s="29"/>
      <c r="H6" s="29"/>
      <c r="I6" s="29"/>
      <c r="J6" s="29"/>
      <c r="K6" s="29"/>
      <c r="L6" s="29"/>
      <c r="M6" s="21"/>
      <c r="N6" s="20"/>
    </row>
    <row r="7" spans="1:14" ht="17" x14ac:dyDescent="0.2">
      <c r="A7" s="20"/>
      <c r="B7" s="58" t="s">
        <v>4</v>
      </c>
      <c r="C7" s="23">
        <f>'2a Assessment Adversarial'!C7</f>
        <v>0</v>
      </c>
      <c r="D7" s="29"/>
      <c r="E7" s="29"/>
      <c r="F7" s="29"/>
      <c r="G7" s="29"/>
      <c r="H7" s="29"/>
      <c r="I7" s="29"/>
      <c r="J7" s="29"/>
      <c r="K7" s="29"/>
      <c r="L7" s="29"/>
      <c r="M7" s="21"/>
      <c r="N7" s="20"/>
    </row>
    <row r="8" spans="1:14" ht="17" x14ac:dyDescent="0.2">
      <c r="A8" s="20"/>
      <c r="B8" s="58" t="s">
        <v>6</v>
      </c>
      <c r="C8" s="27">
        <f>'2a Assessment Adversarial'!C8</f>
        <v>0</v>
      </c>
      <c r="D8" s="29"/>
      <c r="E8" s="29"/>
      <c r="F8" s="29"/>
      <c r="G8" s="29"/>
      <c r="H8" s="29"/>
      <c r="I8" s="29"/>
      <c r="J8" s="29"/>
      <c r="K8" s="29"/>
      <c r="L8" s="29"/>
      <c r="M8" s="21"/>
      <c r="N8" s="20"/>
    </row>
    <row r="9" spans="1:14" ht="17" x14ac:dyDescent="0.2">
      <c r="A9" s="20"/>
      <c r="B9" s="58" t="s">
        <v>7</v>
      </c>
      <c r="C9" s="23">
        <f>'2a Assessment Adversarial'!C9</f>
        <v>0</v>
      </c>
      <c r="D9" s="29"/>
      <c r="E9" s="29"/>
      <c r="F9" s="29"/>
      <c r="G9" s="29"/>
      <c r="H9" s="29"/>
      <c r="I9" s="29"/>
      <c r="J9" s="29"/>
      <c r="K9" s="29"/>
      <c r="L9" s="29"/>
      <c r="M9" s="21"/>
      <c r="N9" s="20"/>
    </row>
    <row r="10" spans="1:14" x14ac:dyDescent="0.2">
      <c r="A10" s="20"/>
      <c r="B10" s="29"/>
      <c r="C10" s="20"/>
      <c r="D10" s="29"/>
      <c r="E10" s="29"/>
      <c r="F10" s="29"/>
      <c r="G10" s="29"/>
      <c r="H10" s="29"/>
      <c r="I10" s="29"/>
      <c r="J10" s="29"/>
      <c r="K10" s="29"/>
      <c r="L10" s="29"/>
      <c r="M10" s="21"/>
      <c r="N10" s="20"/>
    </row>
    <row r="11" spans="1:14" x14ac:dyDescent="0.2">
      <c r="A11" s="20"/>
      <c r="B11" s="29"/>
      <c r="C11" s="20"/>
      <c r="D11" s="29"/>
      <c r="E11" s="29"/>
      <c r="F11" s="29"/>
      <c r="G11" s="29"/>
      <c r="H11" s="29"/>
      <c r="I11" s="29"/>
      <c r="J11" s="29"/>
      <c r="K11" s="29"/>
      <c r="L11" s="29"/>
      <c r="M11" s="21"/>
      <c r="N11" s="20"/>
    </row>
    <row r="12" spans="1:14" ht="17" x14ac:dyDescent="0.2">
      <c r="A12" s="20"/>
      <c r="B12" s="59" t="s">
        <v>42</v>
      </c>
      <c r="C12" s="15">
        <v>2</v>
      </c>
      <c r="D12" s="79">
        <v>3</v>
      </c>
      <c r="E12" s="79">
        <v>4</v>
      </c>
      <c r="F12" s="79">
        <v>5</v>
      </c>
      <c r="G12" s="79">
        <v>6</v>
      </c>
      <c r="H12" s="79">
        <v>7</v>
      </c>
      <c r="I12" s="79">
        <v>8</v>
      </c>
      <c r="J12" s="79">
        <v>9</v>
      </c>
      <c r="K12" s="79">
        <v>10</v>
      </c>
      <c r="L12" s="79">
        <v>11</v>
      </c>
      <c r="M12" s="16"/>
      <c r="N12" s="20"/>
    </row>
    <row r="13" spans="1:14" ht="102" x14ac:dyDescent="0.2">
      <c r="A13" s="20"/>
      <c r="B13" s="61" t="s">
        <v>43</v>
      </c>
      <c r="C13" s="18" t="s">
        <v>325</v>
      </c>
      <c r="D13" s="19" t="s">
        <v>321</v>
      </c>
      <c r="E13" s="19" t="s">
        <v>41</v>
      </c>
      <c r="F13" s="77" t="s">
        <v>326</v>
      </c>
      <c r="G13" s="19" t="s">
        <v>322</v>
      </c>
      <c r="H13" s="78" t="s">
        <v>327</v>
      </c>
      <c r="I13" s="19" t="s">
        <v>334</v>
      </c>
      <c r="J13" s="19" t="s">
        <v>103</v>
      </c>
      <c r="K13" s="19" t="s">
        <v>50</v>
      </c>
      <c r="L13" s="19" t="s">
        <v>0</v>
      </c>
      <c r="M13" s="16" t="s">
        <v>55</v>
      </c>
      <c r="N13" s="20"/>
    </row>
    <row r="14" spans="1:14" ht="17" x14ac:dyDescent="0.2">
      <c r="A14" s="14"/>
      <c r="B14" s="62"/>
      <c r="C14" s="9"/>
      <c r="D14" s="63"/>
      <c r="E14" s="63"/>
      <c r="F14" s="63"/>
      <c r="G14" s="63"/>
      <c r="H14" s="63"/>
      <c r="I14" s="63"/>
      <c r="J14" s="63"/>
      <c r="K14" s="63"/>
      <c r="L14" s="63" t="str">
        <f>IFERROR(INDEX('Ref-Risk Rating Table'!$E$8:$I$12, MATCH(J14, 'Ref-Risk Rating Table'!$D$8:$D$12, 0), MATCH(K14, 'Ref-Risk Rating Table'!$E$13:$I$13, 0)), "")</f>
        <v/>
      </c>
      <c r="M14" s="10" t="str">
        <f>J14 &amp; "-" &amp; K14</f>
        <v>-</v>
      </c>
      <c r="N14" s="14"/>
    </row>
    <row r="15" spans="1:14" ht="17" x14ac:dyDescent="0.2">
      <c r="A15" s="14"/>
      <c r="B15" s="62"/>
      <c r="C15" s="9"/>
      <c r="D15" s="63"/>
      <c r="E15" s="63"/>
      <c r="F15" s="63"/>
      <c r="G15" s="63"/>
      <c r="H15" s="63"/>
      <c r="I15" s="63"/>
      <c r="J15" s="63"/>
      <c r="K15" s="63"/>
      <c r="L15" s="63" t="str">
        <f>IFERROR(INDEX('Ref-Risk Rating Table'!$E$8:$I$12, MATCH(J15, 'Ref-Risk Rating Table'!$D$8:$D$12, 0), MATCH(K15, 'Ref-Risk Rating Table'!$E$13:$I$13, 0)), "")</f>
        <v/>
      </c>
      <c r="M15" s="10" t="str">
        <f t="shared" ref="M15:M38" si="0">J15 &amp; "-" &amp; K15</f>
        <v>-</v>
      </c>
      <c r="N15" s="14"/>
    </row>
    <row r="16" spans="1:14" ht="17" x14ac:dyDescent="0.2">
      <c r="A16" s="14"/>
      <c r="B16" s="62"/>
      <c r="C16" s="9"/>
      <c r="D16" s="63"/>
      <c r="E16" s="63"/>
      <c r="F16" s="63"/>
      <c r="G16" s="63"/>
      <c r="H16" s="63"/>
      <c r="I16" s="63"/>
      <c r="J16" s="63"/>
      <c r="K16" s="63"/>
      <c r="L16" s="63" t="str">
        <f>IFERROR(INDEX('Ref-Risk Rating Table'!$E$8:$I$12, MATCH(J16, 'Ref-Risk Rating Table'!$D$8:$D$12, 0), MATCH(K16, 'Ref-Risk Rating Table'!$E$13:$I$13, 0)), "")</f>
        <v/>
      </c>
      <c r="M16" s="10" t="str">
        <f t="shared" si="0"/>
        <v>-</v>
      </c>
      <c r="N16" s="14"/>
    </row>
    <row r="17" spans="1:14" ht="17" x14ac:dyDescent="0.2">
      <c r="A17" s="14"/>
      <c r="B17" s="62"/>
      <c r="C17" s="9"/>
      <c r="D17" s="63"/>
      <c r="E17" s="63"/>
      <c r="F17" s="63"/>
      <c r="G17" s="63"/>
      <c r="H17" s="63"/>
      <c r="I17" s="63"/>
      <c r="J17" s="63"/>
      <c r="K17" s="63"/>
      <c r="L17" s="63" t="str">
        <f>IFERROR(INDEX('Ref-Risk Rating Table'!$E$8:$I$12, MATCH(J17, 'Ref-Risk Rating Table'!$D$8:$D$12, 0), MATCH(K17, 'Ref-Risk Rating Table'!$E$13:$I$13, 0)), "")</f>
        <v/>
      </c>
      <c r="M17" s="10" t="str">
        <f t="shared" si="0"/>
        <v>-</v>
      </c>
      <c r="N17" s="14"/>
    </row>
    <row r="18" spans="1:14" ht="17" x14ac:dyDescent="0.2">
      <c r="A18" s="14"/>
      <c r="B18" s="62"/>
      <c r="C18" s="9"/>
      <c r="D18" s="63"/>
      <c r="E18" s="63"/>
      <c r="F18" s="63"/>
      <c r="G18" s="63"/>
      <c r="H18" s="63"/>
      <c r="I18" s="63"/>
      <c r="J18" s="63"/>
      <c r="K18" s="63"/>
      <c r="L18" s="63" t="str">
        <f>IFERROR(INDEX('Ref-Risk Rating Table'!$E$8:$I$12, MATCH(J18, 'Ref-Risk Rating Table'!$D$8:$D$12, 0), MATCH(K18, 'Ref-Risk Rating Table'!$E$13:$I$13, 0)), "")</f>
        <v/>
      </c>
      <c r="M18" s="10" t="str">
        <f t="shared" si="0"/>
        <v>-</v>
      </c>
      <c r="N18" s="14"/>
    </row>
    <row r="19" spans="1:14" ht="17" x14ac:dyDescent="0.2">
      <c r="A19" s="14"/>
      <c r="B19" s="62"/>
      <c r="C19" s="9"/>
      <c r="D19" s="63"/>
      <c r="E19" s="63"/>
      <c r="F19" s="63"/>
      <c r="G19" s="63"/>
      <c r="H19" s="63"/>
      <c r="I19" s="63"/>
      <c r="J19" s="63"/>
      <c r="K19" s="63"/>
      <c r="L19" s="63" t="str">
        <f>IFERROR(INDEX('Ref-Risk Rating Table'!$E$8:$I$12, MATCH(J19, 'Ref-Risk Rating Table'!$D$8:$D$12, 0), MATCH(K19, 'Ref-Risk Rating Table'!$E$13:$I$13, 0)), "")</f>
        <v/>
      </c>
      <c r="M19" s="10" t="str">
        <f t="shared" si="0"/>
        <v>-</v>
      </c>
      <c r="N19" s="14"/>
    </row>
    <row r="20" spans="1:14" ht="17" x14ac:dyDescent="0.2">
      <c r="A20" s="14"/>
      <c r="B20" s="62"/>
      <c r="C20" s="9"/>
      <c r="D20" s="63"/>
      <c r="E20" s="63"/>
      <c r="F20" s="63"/>
      <c r="G20" s="63"/>
      <c r="H20" s="63"/>
      <c r="I20" s="63"/>
      <c r="J20" s="63"/>
      <c r="K20" s="63"/>
      <c r="L20" s="63" t="str">
        <f>IFERROR(INDEX('Ref-Risk Rating Table'!$E$8:$I$12, MATCH(J20, 'Ref-Risk Rating Table'!$D$8:$D$12, 0), MATCH(K20, 'Ref-Risk Rating Table'!$E$13:$I$13, 0)), "")</f>
        <v/>
      </c>
      <c r="M20" s="10" t="str">
        <f t="shared" si="0"/>
        <v>-</v>
      </c>
      <c r="N20" s="14"/>
    </row>
    <row r="21" spans="1:14" ht="17" x14ac:dyDescent="0.2">
      <c r="A21" s="14"/>
      <c r="B21" s="62"/>
      <c r="C21" s="9"/>
      <c r="D21" s="63"/>
      <c r="E21" s="63"/>
      <c r="F21" s="63"/>
      <c r="G21" s="63"/>
      <c r="H21" s="63"/>
      <c r="I21" s="63"/>
      <c r="J21" s="63"/>
      <c r="K21" s="63"/>
      <c r="L21" s="63" t="str">
        <f>IFERROR(INDEX('Ref-Risk Rating Table'!$E$8:$I$12, MATCH(J21, 'Ref-Risk Rating Table'!$D$8:$D$12, 0), MATCH(K21, 'Ref-Risk Rating Table'!$E$13:$I$13, 0)), "")</f>
        <v/>
      </c>
      <c r="M21" s="10" t="str">
        <f t="shared" si="0"/>
        <v>-</v>
      </c>
      <c r="N21" s="14"/>
    </row>
    <row r="22" spans="1:14" ht="17" x14ac:dyDescent="0.2">
      <c r="A22" s="14"/>
      <c r="B22" s="62"/>
      <c r="C22" s="9"/>
      <c r="D22" s="63"/>
      <c r="E22" s="63"/>
      <c r="F22" s="63"/>
      <c r="G22" s="63"/>
      <c r="H22" s="63"/>
      <c r="I22" s="63"/>
      <c r="J22" s="63"/>
      <c r="K22" s="63"/>
      <c r="L22" s="63" t="str">
        <f>IFERROR(INDEX('Ref-Risk Rating Table'!$E$8:$I$12, MATCH(J22, 'Ref-Risk Rating Table'!$D$8:$D$12, 0), MATCH(K22, 'Ref-Risk Rating Table'!$E$13:$I$13, 0)), "")</f>
        <v/>
      </c>
      <c r="M22" s="10" t="str">
        <f t="shared" si="0"/>
        <v>-</v>
      </c>
      <c r="N22" s="14"/>
    </row>
    <row r="23" spans="1:14" ht="17" x14ac:dyDescent="0.2">
      <c r="A23" s="14"/>
      <c r="B23" s="62"/>
      <c r="C23" s="9"/>
      <c r="D23" s="63"/>
      <c r="E23" s="63"/>
      <c r="F23" s="63"/>
      <c r="G23" s="63"/>
      <c r="H23" s="63"/>
      <c r="I23" s="63"/>
      <c r="J23" s="63"/>
      <c r="K23" s="63"/>
      <c r="L23" s="63" t="str">
        <f>IFERROR(INDEX('Ref-Risk Rating Table'!$E$8:$I$12, MATCH(J23, 'Ref-Risk Rating Table'!$D$8:$D$12, 0), MATCH(K23, 'Ref-Risk Rating Table'!$E$13:$I$13, 0)), "")</f>
        <v/>
      </c>
      <c r="M23" s="10" t="str">
        <f t="shared" si="0"/>
        <v>-</v>
      </c>
      <c r="N23" s="14"/>
    </row>
    <row r="24" spans="1:14" ht="17" x14ac:dyDescent="0.2">
      <c r="A24" s="14"/>
      <c r="B24" s="62"/>
      <c r="C24" s="9"/>
      <c r="D24" s="63"/>
      <c r="E24" s="63"/>
      <c r="F24" s="63"/>
      <c r="G24" s="63"/>
      <c r="H24" s="63"/>
      <c r="I24" s="63"/>
      <c r="J24" s="63"/>
      <c r="K24" s="63"/>
      <c r="L24" s="63" t="str">
        <f>IFERROR(INDEX('Ref-Risk Rating Table'!$E$8:$I$12, MATCH(J24, 'Ref-Risk Rating Table'!$D$8:$D$12, 0), MATCH(K24, 'Ref-Risk Rating Table'!$E$13:$I$13, 0)), "")</f>
        <v/>
      </c>
      <c r="M24" s="10" t="str">
        <f t="shared" si="0"/>
        <v>-</v>
      </c>
      <c r="N24" s="14"/>
    </row>
    <row r="25" spans="1:14" ht="17" x14ac:dyDescent="0.2">
      <c r="A25" s="14"/>
      <c r="B25" s="62"/>
      <c r="C25" s="9"/>
      <c r="D25" s="63"/>
      <c r="E25" s="63"/>
      <c r="F25" s="63"/>
      <c r="G25" s="63"/>
      <c r="H25" s="63"/>
      <c r="I25" s="63"/>
      <c r="J25" s="63"/>
      <c r="K25" s="63"/>
      <c r="L25" s="63" t="str">
        <f>IFERROR(INDEX('Ref-Risk Rating Table'!$E$8:$I$12, MATCH(J25, 'Ref-Risk Rating Table'!$D$8:$D$12, 0), MATCH(K25, 'Ref-Risk Rating Table'!$E$13:$I$13, 0)), "")</f>
        <v/>
      </c>
      <c r="M25" s="10" t="str">
        <f t="shared" si="0"/>
        <v>-</v>
      </c>
      <c r="N25" s="14"/>
    </row>
    <row r="26" spans="1:14" ht="17" x14ac:dyDescent="0.2">
      <c r="A26" s="14"/>
      <c r="B26" s="62"/>
      <c r="C26" s="9"/>
      <c r="D26" s="63"/>
      <c r="E26" s="63"/>
      <c r="F26" s="63"/>
      <c r="G26" s="63"/>
      <c r="H26" s="63"/>
      <c r="I26" s="63"/>
      <c r="J26" s="63"/>
      <c r="K26" s="63"/>
      <c r="L26" s="63" t="str">
        <f>IFERROR(INDEX('Ref-Risk Rating Table'!$E$8:$I$12, MATCH(J26, 'Ref-Risk Rating Table'!$D$8:$D$12, 0), MATCH(K26, 'Ref-Risk Rating Table'!$E$13:$I$13, 0)), "")</f>
        <v/>
      </c>
      <c r="M26" s="10" t="str">
        <f t="shared" si="0"/>
        <v>-</v>
      </c>
      <c r="N26" s="14"/>
    </row>
    <row r="27" spans="1:14" ht="17" x14ac:dyDescent="0.2">
      <c r="A27" s="14"/>
      <c r="B27" s="62"/>
      <c r="C27" s="9"/>
      <c r="D27" s="63"/>
      <c r="E27" s="63"/>
      <c r="F27" s="63"/>
      <c r="G27" s="63"/>
      <c r="H27" s="63"/>
      <c r="I27" s="63"/>
      <c r="J27" s="63"/>
      <c r="K27" s="63"/>
      <c r="L27" s="63" t="str">
        <f>IFERROR(INDEX('Ref-Risk Rating Table'!$E$8:$I$12, MATCH(J27, 'Ref-Risk Rating Table'!$D$8:$D$12, 0), MATCH(K27, 'Ref-Risk Rating Table'!$E$13:$I$13, 0)), "")</f>
        <v/>
      </c>
      <c r="M27" s="10" t="str">
        <f t="shared" si="0"/>
        <v>-</v>
      </c>
      <c r="N27" s="14"/>
    </row>
    <row r="28" spans="1:14" ht="17" x14ac:dyDescent="0.2">
      <c r="A28" s="14"/>
      <c r="B28" s="62"/>
      <c r="C28" s="9"/>
      <c r="D28" s="63"/>
      <c r="E28" s="63"/>
      <c r="F28" s="63"/>
      <c r="G28" s="63"/>
      <c r="H28" s="63"/>
      <c r="I28" s="63"/>
      <c r="J28" s="63"/>
      <c r="K28" s="63"/>
      <c r="L28" s="63" t="str">
        <f>IFERROR(INDEX('Ref-Risk Rating Table'!$E$8:$I$12, MATCH(J28, 'Ref-Risk Rating Table'!$D$8:$D$12, 0), MATCH(K28, 'Ref-Risk Rating Table'!$E$13:$I$13, 0)), "")</f>
        <v/>
      </c>
      <c r="M28" s="10" t="str">
        <f t="shared" si="0"/>
        <v>-</v>
      </c>
      <c r="N28" s="14"/>
    </row>
    <row r="29" spans="1:14" ht="17" x14ac:dyDescent="0.2">
      <c r="A29" s="14"/>
      <c r="B29" s="62"/>
      <c r="C29" s="9"/>
      <c r="D29" s="63"/>
      <c r="E29" s="63"/>
      <c r="F29" s="63"/>
      <c r="G29" s="63"/>
      <c r="H29" s="63"/>
      <c r="I29" s="63"/>
      <c r="J29" s="63"/>
      <c r="K29" s="63"/>
      <c r="L29" s="63" t="str">
        <f>IFERROR(INDEX('Ref-Risk Rating Table'!$E$8:$I$12, MATCH(J29, 'Ref-Risk Rating Table'!$D$8:$D$12, 0), MATCH(K29, 'Ref-Risk Rating Table'!$E$13:$I$13, 0)), "")</f>
        <v/>
      </c>
      <c r="M29" s="10" t="str">
        <f t="shared" si="0"/>
        <v>-</v>
      </c>
      <c r="N29" s="14"/>
    </row>
    <row r="30" spans="1:14" ht="17" x14ac:dyDescent="0.2">
      <c r="A30" s="14"/>
      <c r="B30" s="62"/>
      <c r="C30" s="9"/>
      <c r="D30" s="63"/>
      <c r="E30" s="63"/>
      <c r="F30" s="63"/>
      <c r="G30" s="63"/>
      <c r="H30" s="63"/>
      <c r="I30" s="63"/>
      <c r="J30" s="63"/>
      <c r="K30" s="63"/>
      <c r="L30" s="63" t="str">
        <f>IFERROR(INDEX('Ref-Risk Rating Table'!$E$8:$I$12, MATCH(J30, 'Ref-Risk Rating Table'!$D$8:$D$12, 0), MATCH(K30, 'Ref-Risk Rating Table'!$E$13:$I$13, 0)), "")</f>
        <v/>
      </c>
      <c r="M30" s="10" t="str">
        <f t="shared" si="0"/>
        <v>-</v>
      </c>
      <c r="N30" s="14"/>
    </row>
    <row r="31" spans="1:14" ht="17" x14ac:dyDescent="0.2">
      <c r="A31" s="14"/>
      <c r="B31" s="62"/>
      <c r="C31" s="9"/>
      <c r="D31" s="63"/>
      <c r="E31" s="63"/>
      <c r="F31" s="63"/>
      <c r="G31" s="63"/>
      <c r="H31" s="63"/>
      <c r="I31" s="63"/>
      <c r="J31" s="63"/>
      <c r="K31" s="63"/>
      <c r="L31" s="63" t="str">
        <f>IFERROR(INDEX('Ref-Risk Rating Table'!$E$8:$I$12, MATCH(J31, 'Ref-Risk Rating Table'!$D$8:$D$12, 0), MATCH(K31, 'Ref-Risk Rating Table'!$E$13:$I$13, 0)), "")</f>
        <v/>
      </c>
      <c r="M31" s="10" t="str">
        <f t="shared" si="0"/>
        <v>-</v>
      </c>
      <c r="N31" s="14"/>
    </row>
    <row r="32" spans="1:14" ht="17" x14ac:dyDescent="0.2">
      <c r="A32" s="14"/>
      <c r="B32" s="62"/>
      <c r="C32" s="9"/>
      <c r="D32" s="63"/>
      <c r="E32" s="63"/>
      <c r="F32" s="63"/>
      <c r="G32" s="63"/>
      <c r="H32" s="63"/>
      <c r="I32" s="63"/>
      <c r="J32" s="63"/>
      <c r="K32" s="63"/>
      <c r="L32" s="63" t="str">
        <f>IFERROR(INDEX('Ref-Risk Rating Table'!$E$8:$I$12, MATCH(J32, 'Ref-Risk Rating Table'!$D$8:$D$12, 0), MATCH(K32, 'Ref-Risk Rating Table'!$E$13:$I$13, 0)), "")</f>
        <v/>
      </c>
      <c r="M32" s="10" t="str">
        <f t="shared" si="0"/>
        <v>-</v>
      </c>
      <c r="N32" s="14"/>
    </row>
    <row r="33" spans="1:14" ht="17" x14ac:dyDescent="0.2">
      <c r="A33" s="14"/>
      <c r="B33" s="62"/>
      <c r="C33" s="9"/>
      <c r="D33" s="63"/>
      <c r="E33" s="63"/>
      <c r="F33" s="63"/>
      <c r="G33" s="63"/>
      <c r="H33" s="63"/>
      <c r="I33" s="63"/>
      <c r="J33" s="63"/>
      <c r="K33" s="63"/>
      <c r="L33" s="63" t="str">
        <f>IFERROR(INDEX('Ref-Risk Rating Table'!$E$8:$I$12, MATCH(J33, 'Ref-Risk Rating Table'!$D$8:$D$12, 0), MATCH(K33, 'Ref-Risk Rating Table'!$E$13:$I$13, 0)), "")</f>
        <v/>
      </c>
      <c r="M33" s="10" t="str">
        <f t="shared" si="0"/>
        <v>-</v>
      </c>
      <c r="N33" s="14"/>
    </row>
    <row r="34" spans="1:14" ht="17" x14ac:dyDescent="0.2">
      <c r="A34" s="14"/>
      <c r="B34" s="62"/>
      <c r="C34" s="11"/>
      <c r="D34" s="63"/>
      <c r="E34" s="63"/>
      <c r="F34" s="63"/>
      <c r="G34" s="63"/>
      <c r="H34" s="63"/>
      <c r="I34" s="63"/>
      <c r="J34" s="63"/>
      <c r="K34" s="63"/>
      <c r="L34" s="63" t="str">
        <f>IFERROR(INDEX('Ref-Risk Rating Table'!$E$8:$I$12, MATCH(J34, 'Ref-Risk Rating Table'!$D$8:$D$12, 0), MATCH(K34, 'Ref-Risk Rating Table'!$E$13:$I$13, 0)), "")</f>
        <v/>
      </c>
      <c r="M34" s="10" t="str">
        <f t="shared" si="0"/>
        <v>-</v>
      </c>
      <c r="N34" s="14"/>
    </row>
    <row r="35" spans="1:14" ht="17" x14ac:dyDescent="0.2">
      <c r="A35" s="14"/>
      <c r="B35" s="62"/>
      <c r="C35" s="11"/>
      <c r="D35" s="63"/>
      <c r="E35" s="63"/>
      <c r="F35" s="63"/>
      <c r="G35" s="63"/>
      <c r="H35" s="63"/>
      <c r="I35" s="63"/>
      <c r="J35" s="63"/>
      <c r="K35" s="63"/>
      <c r="L35" s="63" t="str">
        <f>IFERROR(INDEX('Ref-Risk Rating Table'!$E$8:$I$12, MATCH(J35, 'Ref-Risk Rating Table'!$D$8:$D$12, 0), MATCH(K35, 'Ref-Risk Rating Table'!$E$13:$I$13, 0)), "")</f>
        <v/>
      </c>
      <c r="M35" s="10" t="str">
        <f t="shared" si="0"/>
        <v>-</v>
      </c>
      <c r="N35" s="14"/>
    </row>
    <row r="36" spans="1:14" ht="17" x14ac:dyDescent="0.2">
      <c r="A36" s="14"/>
      <c r="B36" s="62"/>
      <c r="C36" s="11"/>
      <c r="D36" s="63"/>
      <c r="E36" s="63"/>
      <c r="F36" s="63"/>
      <c r="G36" s="63"/>
      <c r="H36" s="63"/>
      <c r="I36" s="63"/>
      <c r="J36" s="63"/>
      <c r="K36" s="63"/>
      <c r="L36" s="63" t="str">
        <f>IFERROR(INDEX('Ref-Risk Rating Table'!$E$8:$I$12, MATCH(J36, 'Ref-Risk Rating Table'!$D$8:$D$12, 0), MATCH(K36, 'Ref-Risk Rating Table'!$E$13:$I$13, 0)), "")</f>
        <v/>
      </c>
      <c r="M36" s="10" t="str">
        <f t="shared" si="0"/>
        <v>-</v>
      </c>
      <c r="N36" s="14"/>
    </row>
    <row r="37" spans="1:14" ht="17" x14ac:dyDescent="0.2">
      <c r="A37" s="14"/>
      <c r="B37" s="62"/>
      <c r="C37" s="11"/>
      <c r="D37" s="63"/>
      <c r="E37" s="63"/>
      <c r="F37" s="63"/>
      <c r="G37" s="63"/>
      <c r="H37" s="63"/>
      <c r="I37" s="63"/>
      <c r="J37" s="63"/>
      <c r="K37" s="63"/>
      <c r="L37" s="63" t="str">
        <f>IFERROR(INDEX('Ref-Risk Rating Table'!$E$8:$I$12, MATCH(J37, 'Ref-Risk Rating Table'!$D$8:$D$12, 0), MATCH(K37, 'Ref-Risk Rating Table'!$E$13:$I$13, 0)), "")</f>
        <v/>
      </c>
      <c r="M37" s="10" t="str">
        <f t="shared" si="0"/>
        <v>-</v>
      </c>
      <c r="N37" s="14"/>
    </row>
    <row r="38" spans="1:14" ht="17" x14ac:dyDescent="0.2">
      <c r="A38" s="14"/>
      <c r="B38" s="62"/>
      <c r="C38" s="11"/>
      <c r="D38" s="63"/>
      <c r="E38" s="63"/>
      <c r="F38" s="63"/>
      <c r="G38" s="63"/>
      <c r="H38" s="63"/>
      <c r="I38" s="63"/>
      <c r="J38" s="63"/>
      <c r="K38" s="63"/>
      <c r="L38" s="63" t="str">
        <f>IFERROR(INDEX('Ref-Risk Rating Table'!$E$8:$I$12, MATCH(J38, 'Ref-Risk Rating Table'!$D$8:$D$12, 0), MATCH(K38, 'Ref-Risk Rating Table'!$E$13:$I$13, 0)), "")</f>
        <v/>
      </c>
      <c r="M38" s="10" t="str">
        <f t="shared" si="0"/>
        <v>-</v>
      </c>
      <c r="N38" s="14"/>
    </row>
    <row r="39" spans="1:14" x14ac:dyDescent="0.2">
      <c r="A39" s="20"/>
      <c r="B39" s="29"/>
      <c r="C39" s="20"/>
      <c r="D39" s="29"/>
      <c r="E39" s="29"/>
      <c r="F39" s="29"/>
      <c r="G39" s="29"/>
      <c r="H39" s="29"/>
      <c r="I39" s="29"/>
      <c r="J39" s="29"/>
      <c r="K39" s="29"/>
      <c r="L39" s="29"/>
      <c r="M39" s="21"/>
      <c r="N39" s="20"/>
    </row>
  </sheetData>
  <phoneticPr fontId="1" type="noConversion"/>
  <conditionalFormatting sqref="D14:L38">
    <cfRule type="containsText" dxfId="2" priority="1" operator="containsText" text="High">
      <formula>NOT(ISERROR(SEARCH("High",D14)))</formula>
    </cfRule>
    <cfRule type="containsText" dxfId="1" priority="2" operator="containsText" text="Moderate">
      <formula>NOT(ISERROR(SEARCH("Moderate",D14)))</formula>
    </cfRule>
    <cfRule type="containsText" dxfId="0" priority="3" operator="containsText" text="Low">
      <formula>NOT(ISERROR(SEARCH("Low",D14)))</formula>
    </cfRule>
  </conditionalFormatting>
  <hyperlinks>
    <hyperlink ref="B4" location="'1_Guidance'!A1" display="Refer to the guidance before completing this sheet." xr:uid="{4F48A63A-3F03-6449-8277-F226D7968ED4}"/>
  </hyperlinks>
  <pageMargins left="0.7" right="0.7" top="0.75" bottom="0.75" header="0.3" footer="0.3"/>
  <pageSetup scale="57" fitToHeight="0" orientation="landscape" horizontalDpi="0" verticalDpi="0"/>
  <headerFooter>
    <oddHeader>&amp;L&amp;"Aptos Narrow,Regular"&amp;K000000Completed on &amp;D at &amp;T</oddHeader>
    <oddFooter>&amp;L&amp;"Aptos Narrow,Regular"&amp;K000000(C) Security Scientist 2004&amp;R&amp;"Aptos Narrow,Regular"&amp;K000000&amp;G</oddFooter>
  </headerFooter>
  <drawing r:id="rId1"/>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44E4D406-7CD2-EE47-A570-643289511196}">
          <x14:formula1>
            <xm:f>'Ref-Impact Rating Guide'!$B$9:$B$13</xm:f>
          </x14:formula1>
          <xm:sqref>D14:K38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EA273-6989-1246-BAF0-3A45C4C692FB}">
  <sheetPr>
    <pageSetUpPr fitToPage="1"/>
  </sheetPr>
  <dimension ref="A1:I21"/>
  <sheetViews>
    <sheetView zoomScale="94" zoomScaleNormal="94" zoomScaleSheetLayoutView="78" zoomScalePageLayoutView="87" workbookViewId="0">
      <selection activeCell="A15" sqref="A11:XFD15"/>
    </sheetView>
  </sheetViews>
  <sheetFormatPr baseColWidth="10" defaultRowHeight="16" x14ac:dyDescent="0.2"/>
  <cols>
    <col min="1" max="1" width="5.83203125" style="2" customWidth="1"/>
    <col min="2" max="3" width="10.83203125" style="2"/>
    <col min="4" max="8" width="30.1640625" style="2" customWidth="1"/>
    <col min="9" max="16384" width="10.83203125" style="2"/>
  </cols>
  <sheetData>
    <row r="1" spans="1:9" x14ac:dyDescent="0.2">
      <c r="A1" s="14"/>
      <c r="B1" s="14"/>
      <c r="C1" s="14"/>
      <c r="D1" s="14"/>
      <c r="E1" s="14"/>
      <c r="F1" s="14"/>
      <c r="G1" s="14"/>
      <c r="H1" s="14"/>
      <c r="I1" s="14"/>
    </row>
    <row r="2" spans="1:9" ht="28" x14ac:dyDescent="0.3">
      <c r="A2" s="20"/>
      <c r="B2" s="22" t="s">
        <v>84</v>
      </c>
      <c r="C2" s="20"/>
      <c r="D2" s="20"/>
      <c r="E2" s="20"/>
      <c r="F2" s="20"/>
      <c r="G2" s="20"/>
      <c r="H2" s="20"/>
      <c r="I2" s="20"/>
    </row>
    <row r="3" spans="1:9" x14ac:dyDescent="0.2">
      <c r="A3" s="20"/>
      <c r="B3" s="20"/>
      <c r="C3" s="20"/>
      <c r="D3" s="20"/>
      <c r="E3" s="20"/>
      <c r="F3" s="20"/>
      <c r="G3" s="20"/>
      <c r="H3" s="20"/>
      <c r="I3" s="20"/>
    </row>
    <row r="4" spans="1:9" x14ac:dyDescent="0.2">
      <c r="A4" s="20"/>
      <c r="B4" s="20"/>
      <c r="C4" s="20"/>
      <c r="D4" s="20"/>
      <c r="E4" s="20"/>
      <c r="F4" s="20"/>
      <c r="G4" s="20"/>
      <c r="H4" s="20"/>
      <c r="I4" s="20"/>
    </row>
    <row r="5" spans="1:9" x14ac:dyDescent="0.2">
      <c r="A5" s="20"/>
      <c r="B5" s="20"/>
      <c r="C5" s="20"/>
      <c r="D5" s="20"/>
      <c r="E5" s="20"/>
      <c r="F5" s="20"/>
      <c r="G5" s="20"/>
      <c r="H5" s="20"/>
      <c r="I5" s="20"/>
    </row>
    <row r="6" spans="1:9" x14ac:dyDescent="0.2">
      <c r="A6" s="20"/>
      <c r="B6" s="20"/>
      <c r="C6" s="26" t="s">
        <v>5</v>
      </c>
      <c r="D6" s="23">
        <f>'2a Assessment Adversarial'!C6</f>
        <v>0</v>
      </c>
      <c r="E6" s="20"/>
      <c r="F6" s="20"/>
      <c r="G6" s="20"/>
      <c r="H6" s="20"/>
      <c r="I6" s="20"/>
    </row>
    <row r="7" spans="1:9" x14ac:dyDescent="0.2">
      <c r="A7" s="20"/>
      <c r="B7" s="20"/>
      <c r="C7" s="26" t="s">
        <v>4</v>
      </c>
      <c r="D7" s="23">
        <f>'2a Assessment Adversarial'!C7</f>
        <v>0</v>
      </c>
      <c r="E7" s="20"/>
      <c r="F7" s="20"/>
      <c r="G7" s="20"/>
      <c r="H7" s="20"/>
      <c r="I7" s="20"/>
    </row>
    <row r="8" spans="1:9" x14ac:dyDescent="0.2">
      <c r="A8" s="20"/>
      <c r="B8" s="20"/>
      <c r="C8" s="26" t="s">
        <v>6</v>
      </c>
      <c r="D8" s="27">
        <f>'2a Assessment Adversarial'!C8</f>
        <v>0</v>
      </c>
      <c r="E8" s="20"/>
      <c r="F8" s="20"/>
      <c r="G8" s="20"/>
      <c r="H8" s="20"/>
      <c r="I8" s="20"/>
    </row>
    <row r="9" spans="1:9" x14ac:dyDescent="0.2">
      <c r="A9" s="20"/>
      <c r="B9" s="20"/>
      <c r="C9" s="26" t="s">
        <v>7</v>
      </c>
      <c r="D9" s="23">
        <f>'2a Assessment Adversarial'!C9</f>
        <v>0</v>
      </c>
      <c r="E9" s="20"/>
      <c r="F9" s="20"/>
      <c r="G9" s="20"/>
      <c r="H9" s="20"/>
      <c r="I9" s="20"/>
    </row>
    <row r="10" spans="1:9" x14ac:dyDescent="0.2">
      <c r="A10" s="20"/>
      <c r="B10" s="20"/>
      <c r="C10" s="20"/>
      <c r="D10" s="20"/>
      <c r="E10" s="20"/>
      <c r="F10" s="20"/>
      <c r="G10" s="20"/>
      <c r="H10" s="20"/>
      <c r="I10" s="20"/>
    </row>
    <row r="11" spans="1:9" ht="50" customHeight="1" x14ac:dyDescent="0.2">
      <c r="A11" s="14"/>
      <c r="B11" s="88" t="s">
        <v>53</v>
      </c>
      <c r="C11" s="35" t="s">
        <v>8</v>
      </c>
      <c r="D11" s="43" t="str">
        <f>_xlfn.TEXTJOIN(CHAR(10), TRUE, 'Consolidated Lists LOCKED'!B22, 'Consolidated Lists LOCKED'!C22)</f>
        <v/>
      </c>
      <c r="E11" s="42" t="str">
        <f>_xlfn.TEXTJOIN(CHAR(10), TRUE, 'Consolidated Lists LOCKED'!B23, 'Consolidated Lists LOCKED'!C23)</f>
        <v/>
      </c>
      <c r="F11" s="41" t="str">
        <f>_xlfn.TEXTJOIN(CHAR(10), TRUE, 'Consolidated Lists LOCKED'!B24, 'Consolidated Lists LOCKED'!C24)</f>
        <v/>
      </c>
      <c r="G11" s="40" t="str">
        <f>_xlfn.TEXTJOIN(CHAR(10), TRUE, 'Consolidated Lists LOCKED'!B25, 'Consolidated Lists LOCKED'!C25)</f>
        <v/>
      </c>
      <c r="H11" s="39" t="str">
        <f>_xlfn.TEXTJOIN(CHAR(10), TRUE, 'Consolidated Lists LOCKED'!B26, 'Consolidated Lists LOCKED'!C26)</f>
        <v/>
      </c>
      <c r="I11" s="14"/>
    </row>
    <row r="12" spans="1:9" ht="50" customHeight="1" x14ac:dyDescent="0.2">
      <c r="A12" s="14"/>
      <c r="B12" s="88"/>
      <c r="C12" s="35" t="s">
        <v>9</v>
      </c>
      <c r="D12" s="43" t="str">
        <f>_xlfn.TEXTJOIN(CHAR(10), TRUE, 'Consolidated Lists LOCKED'!B17, 'Consolidated Lists LOCKED'!C17)</f>
        <v/>
      </c>
      <c r="E12" s="42" t="str">
        <f>_xlfn.TEXTJOIN(CHAR(10), TRUE, 'Consolidated Lists LOCKED'!B18, 'Consolidated Lists LOCKED'!C18)</f>
        <v/>
      </c>
      <c r="F12" s="41" t="str">
        <f>_xlfn.TEXTJOIN(CHAR(10), TRUE, 'Consolidated Lists LOCKED'!B19, 'Consolidated Lists LOCKED'!C19)</f>
        <v/>
      </c>
      <c r="G12" s="40" t="str">
        <f>_xlfn.TEXTJOIN(CHAR(10), TRUE, 'Consolidated Lists LOCKED'!B20, 'Consolidated Lists LOCKED'!C20)</f>
        <v/>
      </c>
      <c r="H12" s="39" t="str">
        <f>_xlfn.TEXTJOIN(CHAR(10), TRUE, 'Consolidated Lists LOCKED'!B21, 'Consolidated Lists LOCKED'!C21)</f>
        <v/>
      </c>
      <c r="I12" s="14"/>
    </row>
    <row r="13" spans="1:9" ht="50" customHeight="1" x14ac:dyDescent="0.2">
      <c r="A13" s="14"/>
      <c r="B13" s="88"/>
      <c r="C13" s="35" t="s">
        <v>10</v>
      </c>
      <c r="D13" s="43" t="str">
        <f>_xlfn.TEXTJOIN(CHAR(10), TRUE, 'Consolidated Lists LOCKED'!B12, 'Consolidated Lists LOCKED'!C12)</f>
        <v/>
      </c>
      <c r="E13" s="42" t="str">
        <f>_xlfn.TEXTJOIN(CHAR(10), TRUE, 'Consolidated Lists LOCKED'!B13, 'Consolidated Lists LOCKED'!C13)</f>
        <v/>
      </c>
      <c r="F13" s="41" t="str">
        <f>_xlfn.TEXTJOIN(CHAR(10), TRUE, 'Consolidated Lists LOCKED'!B14, 'Consolidated Lists LOCKED'!C14)</f>
        <v/>
      </c>
      <c r="G13" s="41" t="str">
        <f>_xlfn.TEXTJOIN(CHAR(10), TRUE, 'Consolidated Lists LOCKED'!B15, 'Consolidated Lists LOCKED'!C15)</f>
        <v/>
      </c>
      <c r="H13" s="40" t="str">
        <f>_xlfn.TEXTJOIN(CHAR(10), TRUE, 'Consolidated Lists LOCKED'!B16, 'Consolidated Lists LOCKED'!C16)</f>
        <v/>
      </c>
      <c r="I13" s="14"/>
    </row>
    <row r="14" spans="1:9" ht="50" customHeight="1" x14ac:dyDescent="0.2">
      <c r="A14" s="14"/>
      <c r="B14" s="88"/>
      <c r="C14" s="35" t="s">
        <v>11</v>
      </c>
      <c r="D14" s="43" t="str">
        <f>_xlfn.TEXTJOIN(CHAR(10), TRUE, 'Consolidated Lists LOCKED'!B7, 'Consolidated Lists LOCKED'!C7)</f>
        <v/>
      </c>
      <c r="E14" s="44" t="str">
        <f>_xlfn.TEXTJOIN(CHAR(10), TRUE, 'Consolidated Lists LOCKED'!B8, 'Consolidated Lists LOCKED'!C8)</f>
        <v/>
      </c>
      <c r="F14" s="42" t="str">
        <f>_xlfn.TEXTJOIN(CHAR(10), TRUE, 'Consolidated Lists LOCKED'!B9, 'Consolidated Lists LOCKED'!C9)</f>
        <v/>
      </c>
      <c r="G14" s="42" t="str">
        <f>_xlfn.TEXTJOIN(CHAR(10), TRUE, 'Consolidated Lists LOCKED'!B10, 'Consolidated Lists LOCKED'!C10)</f>
        <v/>
      </c>
      <c r="H14" s="41" t="str">
        <f>_xlfn.TEXTJOIN(CHAR(10), TRUE, 'Consolidated Lists LOCKED'!B11, 'Consolidated Lists LOCKED'!C11)</f>
        <v/>
      </c>
      <c r="I14" s="14"/>
    </row>
    <row r="15" spans="1:9" ht="50" customHeight="1" x14ac:dyDescent="0.2">
      <c r="A15" s="14"/>
      <c r="B15" s="88"/>
      <c r="C15" s="35" t="s">
        <v>12</v>
      </c>
      <c r="D15" s="43" t="str">
        <f>_xlfn.TEXTJOIN(CHAR(10), TRUE, 'Consolidated Lists LOCKED'!B2, 'Consolidated Lists LOCKED'!C2)</f>
        <v/>
      </c>
      <c r="E15" s="43" t="str">
        <f>_xlfn.TEXTJOIN(CHAR(10), TRUE, 'Consolidated Lists LOCKED'!B3, 'Consolidated Lists LOCKED'!C3)</f>
        <v/>
      </c>
      <c r="F15" s="43" t="str">
        <f>_xlfn.TEXTJOIN(CHAR(10), TRUE, 'Consolidated Lists LOCKED'!B4, 'Consolidated Lists LOCKED'!C4)</f>
        <v/>
      </c>
      <c r="G15" s="42" t="str">
        <f>_xlfn.TEXTJOIN(CHAR(10), TRUE, 'Consolidated Lists LOCKED'!B5, 'Consolidated Lists LOCKED'!C5)</f>
        <v/>
      </c>
      <c r="H15" s="42" t="str">
        <f>_xlfn.TEXTJOIN(CHAR(10), TRUE, 'Consolidated Lists LOCKED'!B6, 'Consolidated Lists LOCKED'!C6)</f>
        <v/>
      </c>
      <c r="I15" s="14"/>
    </row>
    <row r="16" spans="1:9" ht="46" customHeight="1" x14ac:dyDescent="0.2">
      <c r="A16" s="14"/>
      <c r="B16" s="14"/>
      <c r="C16" s="25"/>
      <c r="D16" s="35" t="s">
        <v>12</v>
      </c>
      <c r="E16" s="35" t="s">
        <v>11</v>
      </c>
      <c r="F16" s="35" t="s">
        <v>10</v>
      </c>
      <c r="G16" s="35" t="s">
        <v>9</v>
      </c>
      <c r="H16" s="35" t="s">
        <v>8</v>
      </c>
      <c r="I16" s="14"/>
    </row>
    <row r="17" spans="1:9" ht="23" x14ac:dyDescent="0.25">
      <c r="A17" s="20"/>
      <c r="B17" s="20"/>
      <c r="C17" s="20"/>
      <c r="D17" s="89" t="s">
        <v>54</v>
      </c>
      <c r="E17" s="89"/>
      <c r="F17" s="89"/>
      <c r="G17" s="89"/>
      <c r="H17" s="89"/>
      <c r="I17" s="14"/>
    </row>
    <row r="18" spans="1:9" x14ac:dyDescent="0.2">
      <c r="A18" s="20"/>
      <c r="B18" s="20"/>
      <c r="C18" s="20"/>
      <c r="D18" s="20"/>
      <c r="E18" s="20"/>
      <c r="F18" s="20"/>
      <c r="G18" s="20"/>
      <c r="H18" s="20"/>
      <c r="I18" s="14"/>
    </row>
    <row r="19" spans="1:9" x14ac:dyDescent="0.2">
      <c r="A19" s="20"/>
      <c r="B19" s="20"/>
      <c r="C19" s="20"/>
      <c r="D19" s="38" t="s">
        <v>82</v>
      </c>
      <c r="E19" s="20"/>
      <c r="F19" s="20"/>
      <c r="G19" s="38" t="s">
        <v>83</v>
      </c>
      <c r="H19" s="20"/>
      <c r="I19" s="14"/>
    </row>
    <row r="20" spans="1:9" ht="408" customHeight="1" x14ac:dyDescent="0.2">
      <c r="A20" s="20"/>
      <c r="B20" s="20"/>
      <c r="C20" s="20"/>
      <c r="D20" s="83" t="str">
        <f>_xlfn.TEXTJOIN(CHAR(10), TRUE, '2a Assessment Adversarial'!B15:B39, "")</f>
        <v/>
      </c>
      <c r="E20" s="83"/>
      <c r="F20" s="20"/>
      <c r="G20" s="83" t="str">
        <f>_xlfn.TEXTJOIN(CHAR(10), TRUE, '2a Assessment Non-Adversarial'!B14:B38, "")</f>
        <v/>
      </c>
      <c r="H20" s="83"/>
      <c r="I20" s="14"/>
    </row>
    <row r="21" spans="1:9" x14ac:dyDescent="0.2">
      <c r="A21" s="14"/>
      <c r="B21" s="14"/>
      <c r="C21" s="14"/>
      <c r="D21" s="14"/>
      <c r="E21" s="14"/>
      <c r="F21" s="14"/>
      <c r="G21" s="14"/>
      <c r="H21" s="14"/>
      <c r="I21" s="14"/>
    </row>
  </sheetData>
  <mergeCells count="4">
    <mergeCell ref="B11:B15"/>
    <mergeCell ref="D17:H17"/>
    <mergeCell ref="D20:E20"/>
    <mergeCell ref="G20:H20"/>
  </mergeCells>
  <pageMargins left="0.7" right="0.7" top="0.75" bottom="0.75" header="0.3" footer="0.3"/>
  <pageSetup scale="57" fitToHeight="0" orientation="landscape" horizontalDpi="0" verticalDpi="0"/>
  <headerFooter>
    <oddHeader>&amp;L&amp;"Aptos Narrow,Regular"&amp;K000000Completed on &amp;D at &amp;T</oddHeader>
    <oddFooter>&amp;L&amp;"Aptos Narrow,Regular"&amp;K000000(C) Security Scientist 2004&amp;R&amp;"Aptos Narrow,Regular"&amp;K000000&amp;G</oddFooter>
  </headerFooter>
  <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3C88C-9A1D-1345-94A5-148807B9B298}">
  <dimension ref="A1:D119"/>
  <sheetViews>
    <sheetView topLeftCell="A2" workbookViewId="0">
      <selection activeCell="C104" sqref="C104"/>
    </sheetView>
  </sheetViews>
  <sheetFormatPr baseColWidth="10" defaultRowHeight="16" x14ac:dyDescent="0.2"/>
  <cols>
    <col min="1" max="1" width="10.83203125" style="5"/>
    <col min="2" max="2" width="68.6640625" style="5" customWidth="1"/>
    <col min="3" max="3" width="84.6640625" style="5" customWidth="1"/>
    <col min="4" max="16384" width="10.83203125" style="5"/>
  </cols>
  <sheetData>
    <row r="1" spans="1:4" x14ac:dyDescent="0.2">
      <c r="A1" s="50"/>
      <c r="B1" s="51"/>
      <c r="C1" s="51"/>
      <c r="D1" s="50"/>
    </row>
    <row r="2" spans="1:4" ht="58" x14ac:dyDescent="0.2">
      <c r="A2" s="50"/>
      <c r="B2" s="52" t="s">
        <v>108</v>
      </c>
      <c r="C2" s="51"/>
      <c r="D2" s="50"/>
    </row>
    <row r="3" spans="1:4" x14ac:dyDescent="0.2">
      <c r="A3" s="50"/>
      <c r="B3" s="51"/>
      <c r="C3" s="51"/>
      <c r="D3" s="50"/>
    </row>
    <row r="4" spans="1:4" ht="17" x14ac:dyDescent="0.2">
      <c r="A4" s="50"/>
      <c r="B4" s="51" t="s">
        <v>110</v>
      </c>
      <c r="C4" s="51"/>
      <c r="D4" s="50"/>
    </row>
    <row r="5" spans="1:4" x14ac:dyDescent="0.2">
      <c r="A5" s="50"/>
      <c r="B5" s="51"/>
      <c r="C5" s="51"/>
      <c r="D5" s="50"/>
    </row>
    <row r="6" spans="1:4" ht="51" x14ac:dyDescent="0.2">
      <c r="A6" s="50"/>
      <c r="B6" s="51" t="s">
        <v>335</v>
      </c>
      <c r="C6" s="51"/>
      <c r="D6" s="50"/>
    </row>
    <row r="7" spans="1:4" x14ac:dyDescent="0.2">
      <c r="A7" s="50"/>
      <c r="B7" s="51"/>
      <c r="C7" s="51"/>
      <c r="D7" s="50"/>
    </row>
    <row r="8" spans="1:4" x14ac:dyDescent="0.2">
      <c r="A8" s="50"/>
      <c r="B8" s="51"/>
      <c r="C8" s="51"/>
      <c r="D8" s="50"/>
    </row>
    <row r="9" spans="1:4" ht="17" x14ac:dyDescent="0.2">
      <c r="A9" s="50"/>
      <c r="B9" s="53" t="s">
        <v>114</v>
      </c>
      <c r="C9" s="53" t="s">
        <v>112</v>
      </c>
      <c r="D9" s="50"/>
    </row>
    <row r="10" spans="1:4" x14ac:dyDescent="0.2">
      <c r="A10" s="50"/>
      <c r="B10" s="54"/>
      <c r="C10" s="54"/>
      <c r="D10" s="50"/>
    </row>
    <row r="11" spans="1:4" ht="17" customHeight="1" x14ac:dyDescent="0.2">
      <c r="A11" s="50"/>
      <c r="B11" s="55" t="s">
        <v>113</v>
      </c>
      <c r="C11" s="56"/>
      <c r="D11" s="50"/>
    </row>
    <row r="12" spans="1:4" x14ac:dyDescent="0.2">
      <c r="A12" s="50"/>
      <c r="B12" s="49"/>
      <c r="C12" s="49"/>
      <c r="D12" s="50"/>
    </row>
    <row r="13" spans="1:4" ht="51" x14ac:dyDescent="0.2">
      <c r="A13" s="50"/>
      <c r="B13" s="49" t="s">
        <v>115</v>
      </c>
      <c r="C13" s="49" t="s">
        <v>116</v>
      </c>
      <c r="D13" s="50"/>
    </row>
    <row r="14" spans="1:4" ht="34" x14ac:dyDescent="0.2">
      <c r="A14" s="50"/>
      <c r="B14" s="49" t="s">
        <v>117</v>
      </c>
      <c r="C14" s="49" t="s">
        <v>118</v>
      </c>
      <c r="D14" s="50"/>
    </row>
    <row r="15" spans="1:4" ht="51" x14ac:dyDescent="0.2">
      <c r="A15" s="50"/>
      <c r="B15" s="49" t="s">
        <v>119</v>
      </c>
      <c r="C15" s="49" t="s">
        <v>336</v>
      </c>
      <c r="D15" s="50"/>
    </row>
    <row r="16" spans="1:4" ht="34" x14ac:dyDescent="0.2">
      <c r="A16" s="50"/>
      <c r="B16" s="49" t="s">
        <v>120</v>
      </c>
      <c r="C16" s="49" t="s">
        <v>121</v>
      </c>
      <c r="D16" s="50"/>
    </row>
    <row r="17" spans="1:4" ht="51" x14ac:dyDescent="0.2">
      <c r="A17" s="50"/>
      <c r="B17" s="49" t="s">
        <v>122</v>
      </c>
      <c r="C17" s="49" t="s">
        <v>123</v>
      </c>
      <c r="D17" s="50"/>
    </row>
    <row r="18" spans="1:4" x14ac:dyDescent="0.2">
      <c r="A18" s="50"/>
      <c r="B18" s="49"/>
      <c r="C18" s="49"/>
      <c r="D18" s="50"/>
    </row>
    <row r="19" spans="1:4" ht="17" customHeight="1" x14ac:dyDescent="0.2">
      <c r="A19" s="50"/>
      <c r="B19" s="55" t="s">
        <v>124</v>
      </c>
      <c r="C19" s="56"/>
      <c r="D19" s="50"/>
    </row>
    <row r="20" spans="1:4" x14ac:dyDescent="0.2">
      <c r="A20" s="50"/>
      <c r="B20" s="49"/>
      <c r="C20" s="49"/>
      <c r="D20" s="50"/>
    </row>
    <row r="21" spans="1:4" ht="68" x14ac:dyDescent="0.2">
      <c r="A21" s="50"/>
      <c r="B21" s="49" t="s">
        <v>145</v>
      </c>
      <c r="C21" s="49" t="s">
        <v>144</v>
      </c>
      <c r="D21" s="50"/>
    </row>
    <row r="22" spans="1:4" ht="34" x14ac:dyDescent="0.2">
      <c r="A22" s="50"/>
      <c r="B22" s="49" t="s">
        <v>125</v>
      </c>
      <c r="C22" s="49" t="s">
        <v>126</v>
      </c>
      <c r="D22" s="50"/>
    </row>
    <row r="23" spans="1:4" ht="34" x14ac:dyDescent="0.2">
      <c r="A23" s="50"/>
      <c r="B23" s="49" t="s">
        <v>127</v>
      </c>
      <c r="C23" s="49" t="s">
        <v>128</v>
      </c>
      <c r="D23" s="50"/>
    </row>
    <row r="24" spans="1:4" ht="34" x14ac:dyDescent="0.2">
      <c r="A24" s="50"/>
      <c r="B24" s="49" t="s">
        <v>129</v>
      </c>
      <c r="C24" s="49" t="s">
        <v>130</v>
      </c>
      <c r="D24" s="50"/>
    </row>
    <row r="25" spans="1:4" x14ac:dyDescent="0.2">
      <c r="A25" s="50"/>
      <c r="B25" s="49"/>
      <c r="C25" s="49"/>
      <c r="D25" s="50"/>
    </row>
    <row r="26" spans="1:4" ht="34" x14ac:dyDescent="0.2">
      <c r="A26" s="50"/>
      <c r="B26" s="49" t="s">
        <v>131</v>
      </c>
      <c r="C26" s="49" t="s">
        <v>132</v>
      </c>
      <c r="D26" s="50"/>
    </row>
    <row r="27" spans="1:4" ht="51" x14ac:dyDescent="0.2">
      <c r="A27" s="50"/>
      <c r="B27" s="49" t="s">
        <v>133</v>
      </c>
      <c r="C27" s="49" t="s">
        <v>134</v>
      </c>
      <c r="D27" s="50"/>
    </row>
    <row r="28" spans="1:4" x14ac:dyDescent="0.2">
      <c r="A28" s="50"/>
      <c r="B28" s="49"/>
      <c r="C28" s="49"/>
      <c r="D28" s="50"/>
    </row>
    <row r="29" spans="1:4" ht="17" customHeight="1" x14ac:dyDescent="0.2">
      <c r="A29" s="50"/>
      <c r="B29" s="53" t="s">
        <v>135</v>
      </c>
      <c r="C29" s="53"/>
      <c r="D29" s="50"/>
    </row>
    <row r="30" spans="1:4" x14ac:dyDescent="0.2">
      <c r="A30" s="50"/>
      <c r="B30" s="49"/>
      <c r="C30" s="49"/>
      <c r="D30" s="50"/>
    </row>
    <row r="31" spans="1:4" ht="51" x14ac:dyDescent="0.2">
      <c r="A31" s="50"/>
      <c r="B31" s="49" t="s">
        <v>136</v>
      </c>
      <c r="C31" s="49" t="s">
        <v>137</v>
      </c>
      <c r="D31" s="50"/>
    </row>
    <row r="32" spans="1:4" ht="51" x14ac:dyDescent="0.2">
      <c r="A32" s="50"/>
      <c r="B32" s="49" t="s">
        <v>138</v>
      </c>
      <c r="C32" s="49" t="s">
        <v>139</v>
      </c>
      <c r="D32" s="50"/>
    </row>
    <row r="33" spans="1:4" ht="51" x14ac:dyDescent="0.2">
      <c r="A33" s="50"/>
      <c r="B33" s="49" t="s">
        <v>140</v>
      </c>
      <c r="C33" s="49" t="s">
        <v>141</v>
      </c>
      <c r="D33" s="50"/>
    </row>
    <row r="34" spans="1:4" ht="68" x14ac:dyDescent="0.2">
      <c r="A34" s="50"/>
      <c r="B34" s="49" t="s">
        <v>142</v>
      </c>
      <c r="C34" s="49" t="s">
        <v>143</v>
      </c>
      <c r="D34" s="50"/>
    </row>
    <row r="35" spans="1:4" ht="68" x14ac:dyDescent="0.2">
      <c r="A35" s="50"/>
      <c r="B35" s="49" t="s">
        <v>146</v>
      </c>
      <c r="C35" s="49" t="s">
        <v>147</v>
      </c>
      <c r="D35" s="50"/>
    </row>
    <row r="36" spans="1:4" ht="68" x14ac:dyDescent="0.2">
      <c r="A36" s="50"/>
      <c r="B36" s="49" t="s">
        <v>148</v>
      </c>
      <c r="C36" s="49" t="s">
        <v>149</v>
      </c>
      <c r="D36" s="50"/>
    </row>
    <row r="37" spans="1:4" ht="68" x14ac:dyDescent="0.2">
      <c r="A37" s="50"/>
      <c r="B37" s="49" t="s">
        <v>150</v>
      </c>
      <c r="C37" s="49" t="s">
        <v>151</v>
      </c>
      <c r="D37" s="50"/>
    </row>
    <row r="38" spans="1:4" ht="34" x14ac:dyDescent="0.2">
      <c r="A38" s="50"/>
      <c r="B38" s="49" t="s">
        <v>177</v>
      </c>
      <c r="C38" s="49" t="s">
        <v>178</v>
      </c>
      <c r="D38" s="50"/>
    </row>
    <row r="39" spans="1:4" ht="34" x14ac:dyDescent="0.2">
      <c r="A39" s="50"/>
      <c r="B39" s="49" t="s">
        <v>152</v>
      </c>
      <c r="C39" s="49" t="s">
        <v>153</v>
      </c>
      <c r="D39" s="50"/>
    </row>
    <row r="40" spans="1:4" ht="34" x14ac:dyDescent="0.2">
      <c r="A40" s="50"/>
      <c r="B40" s="49" t="s">
        <v>154</v>
      </c>
      <c r="C40" s="49" t="s">
        <v>155</v>
      </c>
      <c r="D40" s="50"/>
    </row>
    <row r="41" spans="1:4" ht="34" x14ac:dyDescent="0.2">
      <c r="A41" s="50"/>
      <c r="B41" s="49" t="s">
        <v>156</v>
      </c>
      <c r="C41" s="49" t="s">
        <v>157</v>
      </c>
      <c r="D41" s="50"/>
    </row>
    <row r="42" spans="1:4" ht="68" x14ac:dyDescent="0.2">
      <c r="A42" s="50"/>
      <c r="B42" s="49" t="s">
        <v>158</v>
      </c>
      <c r="C42" s="49" t="s">
        <v>159</v>
      </c>
      <c r="D42" s="50"/>
    </row>
    <row r="43" spans="1:4" ht="34" x14ac:dyDescent="0.2">
      <c r="A43" s="50"/>
      <c r="B43" s="49" t="s">
        <v>160</v>
      </c>
      <c r="C43" s="49" t="s">
        <v>161</v>
      </c>
      <c r="D43" s="50"/>
    </row>
    <row r="44" spans="1:4" ht="17" x14ac:dyDescent="0.2">
      <c r="A44" s="50"/>
      <c r="B44" s="49" t="s">
        <v>162</v>
      </c>
      <c r="C44" s="49"/>
      <c r="D44" s="50"/>
    </row>
    <row r="45" spans="1:4" ht="85" x14ac:dyDescent="0.2">
      <c r="A45" s="50"/>
      <c r="B45" s="49"/>
      <c r="C45" s="49" t="s">
        <v>163</v>
      </c>
      <c r="D45" s="50"/>
    </row>
    <row r="46" spans="1:4" x14ac:dyDescent="0.2">
      <c r="A46" s="50"/>
      <c r="B46" s="49"/>
      <c r="C46" s="49"/>
      <c r="D46" s="50"/>
    </row>
    <row r="47" spans="1:4" ht="17" customHeight="1" x14ac:dyDescent="0.2">
      <c r="A47" s="50"/>
      <c r="B47" s="53" t="s">
        <v>164</v>
      </c>
      <c r="C47" s="53"/>
      <c r="D47" s="50"/>
    </row>
    <row r="48" spans="1:4" x14ac:dyDescent="0.2">
      <c r="A48" s="50"/>
      <c r="B48" s="49"/>
      <c r="C48" s="49"/>
      <c r="D48" s="50"/>
    </row>
    <row r="49" spans="1:4" ht="34" x14ac:dyDescent="0.2">
      <c r="A49" s="50"/>
      <c r="B49" s="49" t="s">
        <v>165</v>
      </c>
      <c r="C49" s="49" t="s">
        <v>166</v>
      </c>
      <c r="D49" s="50"/>
    </row>
    <row r="50" spans="1:4" ht="34" x14ac:dyDescent="0.2">
      <c r="A50" s="50"/>
      <c r="B50" s="49" t="s">
        <v>167</v>
      </c>
      <c r="C50" s="49" t="s">
        <v>168</v>
      </c>
      <c r="D50" s="50"/>
    </row>
    <row r="51" spans="1:4" ht="51" x14ac:dyDescent="0.2">
      <c r="A51" s="50"/>
      <c r="B51" s="49" t="s">
        <v>169</v>
      </c>
      <c r="C51" s="49" t="s">
        <v>170</v>
      </c>
      <c r="D51" s="50"/>
    </row>
    <row r="52" spans="1:4" ht="68" x14ac:dyDescent="0.2">
      <c r="A52" s="50"/>
      <c r="B52" s="49" t="s">
        <v>171</v>
      </c>
      <c r="C52" s="49" t="s">
        <v>172</v>
      </c>
      <c r="D52" s="50"/>
    </row>
    <row r="53" spans="1:4" ht="68" x14ac:dyDescent="0.2">
      <c r="A53" s="50"/>
      <c r="B53" s="49" t="s">
        <v>173</v>
      </c>
      <c r="C53" s="49" t="s">
        <v>174</v>
      </c>
      <c r="D53" s="50"/>
    </row>
    <row r="54" spans="1:4" ht="51" x14ac:dyDescent="0.2">
      <c r="A54" s="50"/>
      <c r="B54" s="49" t="s">
        <v>175</v>
      </c>
      <c r="C54" s="49" t="s">
        <v>176</v>
      </c>
      <c r="D54" s="50"/>
    </row>
    <row r="55" spans="1:4" ht="34" x14ac:dyDescent="0.2">
      <c r="A55" s="50"/>
      <c r="B55" s="49" t="s">
        <v>179</v>
      </c>
      <c r="C55" s="49" t="s">
        <v>180</v>
      </c>
      <c r="D55" s="50"/>
    </row>
    <row r="56" spans="1:4" ht="51" x14ac:dyDescent="0.2">
      <c r="A56" s="50"/>
      <c r="B56" s="49" t="s">
        <v>181</v>
      </c>
      <c r="C56" s="49" t="s">
        <v>182</v>
      </c>
      <c r="D56" s="50"/>
    </row>
    <row r="57" spans="1:4" ht="34" x14ac:dyDescent="0.2">
      <c r="A57" s="50"/>
      <c r="B57" s="49" t="s">
        <v>183</v>
      </c>
      <c r="C57" s="49" t="s">
        <v>184</v>
      </c>
      <c r="D57" s="50"/>
    </row>
    <row r="58" spans="1:4" ht="34" x14ac:dyDescent="0.2">
      <c r="A58" s="50"/>
      <c r="B58" s="49" t="s">
        <v>185</v>
      </c>
      <c r="C58" s="49" t="s">
        <v>186</v>
      </c>
      <c r="D58" s="50"/>
    </row>
    <row r="59" spans="1:4" ht="51" x14ac:dyDescent="0.2">
      <c r="A59" s="50"/>
      <c r="B59" s="49" t="s">
        <v>187</v>
      </c>
      <c r="C59" s="49" t="s">
        <v>215</v>
      </c>
      <c r="D59" s="50"/>
    </row>
    <row r="60" spans="1:4" ht="34" x14ac:dyDescent="0.2">
      <c r="A60" s="50"/>
      <c r="B60" s="49" t="s">
        <v>214</v>
      </c>
      <c r="C60" s="49" t="s">
        <v>337</v>
      </c>
      <c r="D60" s="50"/>
    </row>
    <row r="61" spans="1:4" ht="51" x14ac:dyDescent="0.2">
      <c r="A61" s="50"/>
      <c r="B61" s="49" t="s">
        <v>188</v>
      </c>
      <c r="C61" s="49" t="s">
        <v>189</v>
      </c>
      <c r="D61" s="50"/>
    </row>
    <row r="62" spans="1:4" ht="34" x14ac:dyDescent="0.2">
      <c r="A62" s="50"/>
      <c r="B62" s="49" t="s">
        <v>190</v>
      </c>
      <c r="C62" s="49" t="s">
        <v>191</v>
      </c>
      <c r="D62" s="50"/>
    </row>
    <row r="63" spans="1:4" ht="34" x14ac:dyDescent="0.2">
      <c r="A63" s="50"/>
      <c r="B63" s="49" t="s">
        <v>192</v>
      </c>
      <c r="C63" s="49" t="s">
        <v>193</v>
      </c>
      <c r="D63" s="50"/>
    </row>
    <row r="64" spans="1:4" ht="51" x14ac:dyDescent="0.2">
      <c r="A64" s="50"/>
      <c r="B64" s="49" t="s">
        <v>194</v>
      </c>
      <c r="C64" s="49" t="s">
        <v>195</v>
      </c>
      <c r="D64" s="50"/>
    </row>
    <row r="65" spans="1:4" ht="34" x14ac:dyDescent="0.2">
      <c r="A65" s="50"/>
      <c r="B65" s="49" t="s">
        <v>196</v>
      </c>
      <c r="C65" s="49" t="s">
        <v>197</v>
      </c>
      <c r="D65" s="50"/>
    </row>
    <row r="66" spans="1:4" x14ac:dyDescent="0.2">
      <c r="A66" s="50"/>
      <c r="B66" s="49"/>
      <c r="C66" s="49"/>
      <c r="D66" s="50"/>
    </row>
    <row r="67" spans="1:4" ht="17" customHeight="1" x14ac:dyDescent="0.2">
      <c r="A67" s="50"/>
      <c r="B67" s="53" t="s">
        <v>198</v>
      </c>
      <c r="C67" s="53"/>
      <c r="D67" s="50"/>
    </row>
    <row r="68" spans="1:4" x14ac:dyDescent="0.2">
      <c r="A68" s="50"/>
      <c r="B68" s="49"/>
      <c r="C68" s="49"/>
      <c r="D68" s="50"/>
    </row>
    <row r="69" spans="1:4" ht="51" x14ac:dyDescent="0.2">
      <c r="A69" s="50"/>
      <c r="B69" s="49" t="s">
        <v>199</v>
      </c>
      <c r="C69" s="49" t="s">
        <v>338</v>
      </c>
      <c r="D69" s="50"/>
    </row>
    <row r="70" spans="1:4" ht="34" x14ac:dyDescent="0.2">
      <c r="A70" s="50"/>
      <c r="B70" s="49" t="s">
        <v>200</v>
      </c>
      <c r="C70" s="49" t="s">
        <v>216</v>
      </c>
      <c r="D70" s="50"/>
    </row>
    <row r="71" spans="1:4" ht="34" x14ac:dyDescent="0.2">
      <c r="A71" s="50"/>
      <c r="B71" s="49" t="s">
        <v>217</v>
      </c>
      <c r="C71" s="49" t="s">
        <v>218</v>
      </c>
      <c r="D71" s="50"/>
    </row>
    <row r="72" spans="1:4" ht="51" x14ac:dyDescent="0.2">
      <c r="A72" s="50"/>
      <c r="B72" s="49" t="s">
        <v>201</v>
      </c>
      <c r="C72" s="49" t="s">
        <v>202</v>
      </c>
      <c r="D72" s="50"/>
    </row>
    <row r="73" spans="1:4" ht="51" x14ac:dyDescent="0.2">
      <c r="A73" s="50"/>
      <c r="B73" s="49" t="s">
        <v>203</v>
      </c>
      <c r="C73" s="49" t="s">
        <v>204</v>
      </c>
      <c r="D73" s="50"/>
    </row>
    <row r="74" spans="1:4" ht="34" x14ac:dyDescent="0.2">
      <c r="A74" s="50"/>
      <c r="B74" s="49" t="s">
        <v>205</v>
      </c>
      <c r="C74" s="49" t="s">
        <v>206</v>
      </c>
      <c r="D74" s="50"/>
    </row>
    <row r="75" spans="1:4" ht="34" x14ac:dyDescent="0.2">
      <c r="A75" s="50"/>
      <c r="B75" s="49" t="s">
        <v>207</v>
      </c>
      <c r="C75" s="49" t="s">
        <v>208</v>
      </c>
      <c r="D75" s="50"/>
    </row>
    <row r="76" spans="1:4" ht="17" x14ac:dyDescent="0.2">
      <c r="A76" s="50"/>
      <c r="B76" s="49" t="s">
        <v>209</v>
      </c>
      <c r="C76" s="49" t="s">
        <v>210</v>
      </c>
      <c r="D76" s="50"/>
    </row>
    <row r="77" spans="1:4" ht="34" x14ac:dyDescent="0.2">
      <c r="A77" s="50"/>
      <c r="B77" s="49" t="s">
        <v>211</v>
      </c>
      <c r="C77" s="49" t="s">
        <v>212</v>
      </c>
      <c r="D77" s="50"/>
    </row>
    <row r="78" spans="1:4" ht="34" x14ac:dyDescent="0.2">
      <c r="A78" s="50"/>
      <c r="B78" s="49" t="s">
        <v>213</v>
      </c>
      <c r="C78" s="49" t="s">
        <v>219</v>
      </c>
      <c r="D78" s="50"/>
    </row>
    <row r="79" spans="1:4" ht="34" x14ac:dyDescent="0.2">
      <c r="A79" s="50"/>
      <c r="B79" s="49" t="s">
        <v>220</v>
      </c>
      <c r="C79" s="49" t="s">
        <v>221</v>
      </c>
      <c r="D79" s="50"/>
    </row>
    <row r="80" spans="1:4" ht="34" x14ac:dyDescent="0.2">
      <c r="A80" s="50"/>
      <c r="B80" s="49" t="s">
        <v>222</v>
      </c>
      <c r="C80" s="49" t="s">
        <v>223</v>
      </c>
      <c r="D80" s="50"/>
    </row>
    <row r="81" spans="1:4" ht="34" x14ac:dyDescent="0.2">
      <c r="A81" s="50"/>
      <c r="B81" s="49" t="s">
        <v>224</v>
      </c>
      <c r="C81" s="49" t="s">
        <v>225</v>
      </c>
      <c r="D81" s="50"/>
    </row>
    <row r="82" spans="1:4" ht="51" x14ac:dyDescent="0.2">
      <c r="A82" s="50"/>
      <c r="B82" s="49" t="s">
        <v>226</v>
      </c>
      <c r="C82" s="49" t="s">
        <v>254</v>
      </c>
      <c r="D82" s="50"/>
    </row>
    <row r="83" spans="1:4" ht="85" x14ac:dyDescent="0.2">
      <c r="A83" s="50"/>
      <c r="B83" s="49" t="s">
        <v>227</v>
      </c>
      <c r="C83" s="49" t="s">
        <v>228</v>
      </c>
      <c r="D83" s="50"/>
    </row>
    <row r="84" spans="1:4" ht="102" x14ac:dyDescent="0.2">
      <c r="A84" s="50"/>
      <c r="B84" s="49" t="s">
        <v>229</v>
      </c>
      <c r="C84" s="49" t="s">
        <v>230</v>
      </c>
      <c r="D84" s="50"/>
    </row>
    <row r="85" spans="1:4" ht="34" x14ac:dyDescent="0.2">
      <c r="A85" s="50"/>
      <c r="B85" s="49" t="s">
        <v>231</v>
      </c>
      <c r="C85" s="49" t="s">
        <v>232</v>
      </c>
      <c r="D85" s="50"/>
    </row>
    <row r="86" spans="1:4" ht="51" x14ac:dyDescent="0.2">
      <c r="A86" s="50"/>
      <c r="B86" s="49" t="s">
        <v>233</v>
      </c>
      <c r="C86" s="49" t="s">
        <v>234</v>
      </c>
      <c r="D86" s="50"/>
    </row>
    <row r="87" spans="1:4" ht="34" x14ac:dyDescent="0.2">
      <c r="A87" s="50"/>
      <c r="B87" s="49" t="s">
        <v>235</v>
      </c>
      <c r="C87" s="49" t="s">
        <v>236</v>
      </c>
      <c r="D87" s="50"/>
    </row>
    <row r="88" spans="1:4" ht="85" x14ac:dyDescent="0.2">
      <c r="A88" s="50"/>
      <c r="B88" s="49" t="s">
        <v>237</v>
      </c>
      <c r="C88" s="49" t="s">
        <v>238</v>
      </c>
      <c r="D88" s="50"/>
    </row>
    <row r="89" spans="1:4" ht="68" x14ac:dyDescent="0.2">
      <c r="A89" s="50"/>
      <c r="B89" s="49" t="s">
        <v>239</v>
      </c>
      <c r="C89" s="49" t="s">
        <v>240</v>
      </c>
      <c r="D89" s="50"/>
    </row>
    <row r="90" spans="1:4" x14ac:dyDescent="0.2">
      <c r="A90" s="50"/>
      <c r="B90" s="49"/>
      <c r="C90" s="49"/>
      <c r="D90" s="50"/>
    </row>
    <row r="91" spans="1:4" ht="17" customHeight="1" x14ac:dyDescent="0.2">
      <c r="A91" s="50"/>
      <c r="B91" s="53" t="s">
        <v>241</v>
      </c>
      <c r="C91" s="53"/>
      <c r="D91" s="50"/>
    </row>
    <row r="92" spans="1:4" x14ac:dyDescent="0.2">
      <c r="A92" s="50"/>
      <c r="B92" s="49"/>
      <c r="C92" s="49"/>
      <c r="D92" s="50"/>
    </row>
    <row r="93" spans="1:4" ht="51" x14ac:dyDescent="0.2">
      <c r="A93" s="50"/>
      <c r="B93" s="49" t="s">
        <v>242</v>
      </c>
      <c r="C93" s="49" t="s">
        <v>243</v>
      </c>
      <c r="D93" s="50"/>
    </row>
    <row r="94" spans="1:4" ht="34" x14ac:dyDescent="0.2">
      <c r="A94" s="50"/>
      <c r="B94" s="49" t="s">
        <v>244</v>
      </c>
      <c r="C94" s="49" t="s">
        <v>245</v>
      </c>
      <c r="D94" s="50"/>
    </row>
    <row r="95" spans="1:4" ht="34" x14ac:dyDescent="0.2">
      <c r="A95" s="50"/>
      <c r="B95" s="49" t="s">
        <v>246</v>
      </c>
      <c r="C95" s="49" t="s">
        <v>247</v>
      </c>
      <c r="D95" s="50"/>
    </row>
    <row r="96" spans="1:4" ht="51" x14ac:dyDescent="0.2">
      <c r="A96" s="50"/>
      <c r="B96" s="49" t="s">
        <v>248</v>
      </c>
      <c r="C96" s="49" t="s">
        <v>249</v>
      </c>
      <c r="D96" s="50"/>
    </row>
    <row r="97" spans="1:4" ht="34" x14ac:dyDescent="0.2">
      <c r="A97" s="50"/>
      <c r="B97" s="49" t="s">
        <v>250</v>
      </c>
      <c r="C97" s="49" t="s">
        <v>251</v>
      </c>
      <c r="D97" s="50"/>
    </row>
    <row r="98" spans="1:4" ht="34" x14ac:dyDescent="0.2">
      <c r="A98" s="50"/>
      <c r="B98" s="49" t="s">
        <v>252</v>
      </c>
      <c r="C98" s="49" t="s">
        <v>253</v>
      </c>
      <c r="D98" s="50"/>
    </row>
    <row r="99" spans="1:4" ht="34" x14ac:dyDescent="0.2">
      <c r="A99" s="50"/>
      <c r="B99" s="49" t="s">
        <v>256</v>
      </c>
      <c r="C99" s="49" t="s">
        <v>257</v>
      </c>
      <c r="D99" s="50"/>
    </row>
    <row r="100" spans="1:4" ht="34" x14ac:dyDescent="0.2">
      <c r="A100" s="50"/>
      <c r="B100" s="49" t="s">
        <v>258</v>
      </c>
      <c r="C100" s="49" t="s">
        <v>259</v>
      </c>
      <c r="D100" s="50"/>
    </row>
    <row r="101" spans="1:4" ht="85" x14ac:dyDescent="0.2">
      <c r="A101" s="50"/>
      <c r="B101" s="49" t="s">
        <v>260</v>
      </c>
      <c r="C101" s="49" t="s">
        <v>261</v>
      </c>
      <c r="D101" s="50"/>
    </row>
    <row r="102" spans="1:4" ht="51" x14ac:dyDescent="0.2">
      <c r="A102" s="50"/>
      <c r="B102" s="49" t="s">
        <v>262</v>
      </c>
      <c r="C102" s="49" t="s">
        <v>283</v>
      </c>
      <c r="D102" s="50"/>
    </row>
    <row r="103" spans="1:4" ht="34" x14ac:dyDescent="0.2">
      <c r="A103" s="50"/>
      <c r="B103" s="49" t="s">
        <v>263</v>
      </c>
      <c r="C103" s="49" t="s">
        <v>284</v>
      </c>
      <c r="D103" s="50"/>
    </row>
    <row r="104" spans="1:4" ht="34" x14ac:dyDescent="0.2">
      <c r="A104" s="50"/>
      <c r="B104" s="49" t="s">
        <v>282</v>
      </c>
      <c r="C104" s="49" t="s">
        <v>339</v>
      </c>
      <c r="D104" s="50"/>
    </row>
    <row r="105" spans="1:4" ht="51" x14ac:dyDescent="0.2">
      <c r="A105" s="50"/>
      <c r="B105" s="49" t="s">
        <v>264</v>
      </c>
      <c r="C105" s="49" t="s">
        <v>265</v>
      </c>
      <c r="D105" s="50"/>
    </row>
    <row r="106" spans="1:4" x14ac:dyDescent="0.2">
      <c r="A106" s="50"/>
      <c r="B106" s="49"/>
      <c r="C106" s="49"/>
      <c r="D106" s="50"/>
    </row>
    <row r="107" spans="1:4" ht="17" customHeight="1" x14ac:dyDescent="0.2">
      <c r="A107" s="50"/>
      <c r="B107" s="53" t="s">
        <v>266</v>
      </c>
      <c r="C107" s="53"/>
      <c r="D107" s="50"/>
    </row>
    <row r="108" spans="1:4" x14ac:dyDescent="0.2">
      <c r="A108" s="50"/>
      <c r="B108" s="49"/>
      <c r="C108" s="49"/>
      <c r="D108" s="50"/>
    </row>
    <row r="109" spans="1:4" ht="34" x14ac:dyDescent="0.2">
      <c r="A109" s="50"/>
      <c r="B109" s="49" t="s">
        <v>267</v>
      </c>
      <c r="C109" s="49" t="s">
        <v>268</v>
      </c>
      <c r="D109" s="50"/>
    </row>
    <row r="110" spans="1:4" ht="34" x14ac:dyDescent="0.2">
      <c r="A110" s="50"/>
      <c r="B110" s="49" t="s">
        <v>269</v>
      </c>
      <c r="C110" s="49" t="s">
        <v>270</v>
      </c>
      <c r="D110" s="50"/>
    </row>
    <row r="111" spans="1:4" ht="17" customHeight="1" x14ac:dyDescent="0.2">
      <c r="A111" s="50"/>
      <c r="B111" s="53" t="s">
        <v>271</v>
      </c>
      <c r="C111" s="53"/>
      <c r="D111" s="50"/>
    </row>
    <row r="112" spans="1:4" x14ac:dyDescent="0.2">
      <c r="A112" s="50"/>
      <c r="B112" s="49"/>
      <c r="C112" s="49"/>
      <c r="D112" s="50"/>
    </row>
    <row r="113" spans="1:4" ht="34" x14ac:dyDescent="0.2">
      <c r="A113" s="50"/>
      <c r="B113" s="49" t="s">
        <v>255</v>
      </c>
      <c r="C113" s="49" t="s">
        <v>272</v>
      </c>
      <c r="D113" s="50"/>
    </row>
    <row r="114" spans="1:4" ht="51" x14ac:dyDescent="0.2">
      <c r="A114" s="50"/>
      <c r="B114" s="49" t="s">
        <v>273</v>
      </c>
      <c r="C114" s="49" t="s">
        <v>285</v>
      </c>
      <c r="D114" s="50"/>
    </row>
    <row r="115" spans="1:4" ht="34" x14ac:dyDescent="0.2">
      <c r="A115" s="50"/>
      <c r="B115" s="49" t="s">
        <v>274</v>
      </c>
      <c r="C115" s="49" t="s">
        <v>275</v>
      </c>
      <c r="D115" s="50"/>
    </row>
    <row r="116" spans="1:4" ht="68" x14ac:dyDescent="0.2">
      <c r="A116" s="50"/>
      <c r="B116" s="49" t="s">
        <v>276</v>
      </c>
      <c r="C116" s="49" t="s">
        <v>277</v>
      </c>
      <c r="D116" s="50"/>
    </row>
    <row r="117" spans="1:4" ht="34" x14ac:dyDescent="0.2">
      <c r="A117" s="50"/>
      <c r="B117" s="49" t="s">
        <v>278</v>
      </c>
      <c r="C117" s="49" t="s">
        <v>279</v>
      </c>
      <c r="D117" s="50"/>
    </row>
    <row r="118" spans="1:4" ht="34" x14ac:dyDescent="0.2">
      <c r="A118" s="50"/>
      <c r="B118" s="49" t="s">
        <v>280</v>
      </c>
      <c r="C118" s="49" t="s">
        <v>281</v>
      </c>
      <c r="D118" s="50"/>
    </row>
    <row r="119" spans="1:4" x14ac:dyDescent="0.2">
      <c r="A119" s="50"/>
      <c r="B119" s="50"/>
      <c r="C119" s="50"/>
      <c r="D119" s="50"/>
    </row>
  </sheetData>
  <pageMargins left="0.7" right="0.7" top="0.75" bottom="0.75" header="0.3" footer="0.3"/>
  <pageSetup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89EEF-AAE2-C146-9D87-C8406FA75A4C}">
  <dimension ref="A1:D28"/>
  <sheetViews>
    <sheetView workbookViewId="0">
      <selection activeCell="B6" sqref="B6"/>
    </sheetView>
  </sheetViews>
  <sheetFormatPr baseColWidth="10" defaultRowHeight="16" x14ac:dyDescent="0.2"/>
  <cols>
    <col min="1" max="1" width="10.83203125" style="5"/>
    <col min="2" max="2" width="68.6640625" style="5" customWidth="1"/>
    <col min="3" max="3" width="84.6640625" style="5" customWidth="1"/>
    <col min="4" max="16384" width="10.83203125" style="5"/>
  </cols>
  <sheetData>
    <row r="1" spans="1:4" x14ac:dyDescent="0.2">
      <c r="A1" s="50"/>
      <c r="B1" s="51"/>
      <c r="C1" s="51"/>
      <c r="D1" s="50"/>
    </row>
    <row r="2" spans="1:4" ht="58" x14ac:dyDescent="0.2">
      <c r="A2" s="50"/>
      <c r="B2" s="52" t="s">
        <v>329</v>
      </c>
      <c r="C2" s="51"/>
      <c r="D2" s="50"/>
    </row>
    <row r="3" spans="1:4" x14ac:dyDescent="0.2">
      <c r="A3" s="50"/>
      <c r="B3" s="51"/>
      <c r="C3" s="51"/>
      <c r="D3" s="50"/>
    </row>
    <row r="4" spans="1:4" ht="17" x14ac:dyDescent="0.2">
      <c r="A4" s="50"/>
      <c r="B4" s="51" t="s">
        <v>110</v>
      </c>
      <c r="C4" s="51"/>
      <c r="D4" s="50"/>
    </row>
    <row r="5" spans="1:4" x14ac:dyDescent="0.2">
      <c r="A5" s="50"/>
      <c r="B5" s="51"/>
      <c r="C5" s="51"/>
      <c r="D5" s="50"/>
    </row>
    <row r="6" spans="1:4" ht="51" x14ac:dyDescent="0.2">
      <c r="A6" s="50"/>
      <c r="B6" s="51" t="s">
        <v>340</v>
      </c>
      <c r="C6" s="51"/>
      <c r="D6" s="50"/>
    </row>
    <row r="7" spans="1:4" x14ac:dyDescent="0.2">
      <c r="A7" s="50"/>
      <c r="B7" s="51"/>
      <c r="C7" s="51"/>
      <c r="D7" s="50"/>
    </row>
    <row r="8" spans="1:4" x14ac:dyDescent="0.2">
      <c r="A8" s="50"/>
      <c r="B8" s="51"/>
      <c r="C8" s="51"/>
      <c r="D8" s="50"/>
    </row>
    <row r="9" spans="1:4" ht="17" x14ac:dyDescent="0.2">
      <c r="A9" s="50"/>
      <c r="B9" s="53" t="s">
        <v>111</v>
      </c>
      <c r="C9" s="53" t="s">
        <v>112</v>
      </c>
      <c r="D9" s="50"/>
    </row>
    <row r="10" spans="1:4" ht="85" x14ac:dyDescent="0.2">
      <c r="A10" s="50"/>
      <c r="B10" s="49" t="s">
        <v>287</v>
      </c>
      <c r="C10" s="49" t="s">
        <v>288</v>
      </c>
      <c r="D10" s="50"/>
    </row>
    <row r="11" spans="1:4" ht="17" customHeight="1" x14ac:dyDescent="0.2">
      <c r="A11" s="50"/>
      <c r="B11" s="49" t="s">
        <v>289</v>
      </c>
      <c r="C11" s="49" t="s">
        <v>290</v>
      </c>
      <c r="D11" s="50"/>
    </row>
    <row r="12" spans="1:4" ht="34" x14ac:dyDescent="0.2">
      <c r="A12" s="50"/>
      <c r="B12" s="49" t="s">
        <v>291</v>
      </c>
      <c r="C12" s="49" t="s">
        <v>292</v>
      </c>
      <c r="D12" s="50"/>
    </row>
    <row r="13" spans="1:4" ht="17" x14ac:dyDescent="0.2">
      <c r="A13" s="50"/>
      <c r="B13" s="49" t="s">
        <v>293</v>
      </c>
      <c r="C13" s="49" t="s">
        <v>294</v>
      </c>
      <c r="D13" s="50"/>
    </row>
    <row r="14" spans="1:4" ht="17" x14ac:dyDescent="0.2">
      <c r="A14" s="50"/>
      <c r="B14" s="49" t="s">
        <v>295</v>
      </c>
      <c r="C14" s="49" t="s">
        <v>286</v>
      </c>
      <c r="D14" s="50"/>
    </row>
    <row r="15" spans="1:4" ht="17" x14ac:dyDescent="0.2">
      <c r="A15" s="50"/>
      <c r="B15" s="49" t="s">
        <v>296</v>
      </c>
      <c r="C15" s="49"/>
      <c r="D15" s="50"/>
    </row>
    <row r="16" spans="1:4" ht="17" x14ac:dyDescent="0.2">
      <c r="A16" s="50"/>
      <c r="B16" s="49" t="s">
        <v>297</v>
      </c>
      <c r="C16" s="49" t="s">
        <v>298</v>
      </c>
      <c r="D16" s="50"/>
    </row>
    <row r="17" spans="1:4" ht="34" x14ac:dyDescent="0.2">
      <c r="A17" s="50"/>
      <c r="B17" s="49" t="s">
        <v>299</v>
      </c>
      <c r="C17" s="49" t="s">
        <v>318</v>
      </c>
      <c r="D17" s="50"/>
    </row>
    <row r="18" spans="1:4" ht="17" x14ac:dyDescent="0.2">
      <c r="A18" s="50"/>
      <c r="B18" s="49" t="s">
        <v>320</v>
      </c>
      <c r="C18" s="49" t="s">
        <v>319</v>
      </c>
      <c r="D18" s="50"/>
    </row>
    <row r="19" spans="1:4" ht="17" customHeight="1" x14ac:dyDescent="0.2">
      <c r="A19" s="50"/>
      <c r="B19" s="49" t="s">
        <v>300</v>
      </c>
      <c r="C19" s="49" t="s">
        <v>301</v>
      </c>
      <c r="D19" s="50"/>
    </row>
    <row r="20" spans="1:4" ht="17" x14ac:dyDescent="0.2">
      <c r="A20" s="50"/>
      <c r="B20" s="49" t="s">
        <v>302</v>
      </c>
      <c r="C20" s="49" t="s">
        <v>303</v>
      </c>
      <c r="D20" s="50"/>
    </row>
    <row r="21" spans="1:4" ht="34" x14ac:dyDescent="0.2">
      <c r="A21" s="50"/>
      <c r="B21" s="49" t="s">
        <v>304</v>
      </c>
      <c r="C21" s="49" t="s">
        <v>305</v>
      </c>
      <c r="D21" s="50"/>
    </row>
    <row r="22" spans="1:4" ht="17" x14ac:dyDescent="0.2">
      <c r="A22" s="50"/>
      <c r="B22" s="49" t="s">
        <v>306</v>
      </c>
      <c r="C22" s="49" t="s">
        <v>307</v>
      </c>
      <c r="D22" s="50"/>
    </row>
    <row r="23" spans="1:4" ht="51" x14ac:dyDescent="0.2">
      <c r="A23" s="50"/>
      <c r="B23" s="49" t="s">
        <v>308</v>
      </c>
      <c r="C23" s="49" t="s">
        <v>309</v>
      </c>
      <c r="D23" s="50"/>
    </row>
    <row r="24" spans="1:4" ht="17" x14ac:dyDescent="0.2">
      <c r="A24" s="50"/>
      <c r="B24" s="49" t="s">
        <v>310</v>
      </c>
      <c r="C24" s="49" t="s">
        <v>311</v>
      </c>
      <c r="D24" s="50"/>
    </row>
    <row r="25" spans="1:4" ht="34" x14ac:dyDescent="0.2">
      <c r="A25" s="50"/>
      <c r="B25" s="49" t="s">
        <v>312</v>
      </c>
      <c r="C25" s="49" t="s">
        <v>313</v>
      </c>
      <c r="D25" s="50"/>
    </row>
    <row r="26" spans="1:4" ht="34" x14ac:dyDescent="0.2">
      <c r="A26" s="50"/>
      <c r="B26" s="49" t="s">
        <v>314</v>
      </c>
      <c r="C26" s="49" t="s">
        <v>315</v>
      </c>
      <c r="D26" s="50"/>
    </row>
    <row r="27" spans="1:4" ht="34" x14ac:dyDescent="0.2">
      <c r="A27" s="50"/>
      <c r="B27" s="49" t="s">
        <v>316</v>
      </c>
      <c r="C27" s="49" t="s">
        <v>317</v>
      </c>
      <c r="D27" s="50"/>
    </row>
    <row r="28" spans="1:4" x14ac:dyDescent="0.2">
      <c r="A28" s="50"/>
      <c r="B28" s="50"/>
      <c r="C28" s="50"/>
      <c r="D28" s="50"/>
    </row>
  </sheetData>
  <pageMargins left="0.7" right="0.7" top="0.75" bottom="0.75" header="0.3" footer="0.3"/>
  <pageSetup orientation="portrait" horizontalDpi="0" verticalDpi="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0DF7B-4276-FA4D-8782-32619856C668}">
  <sheetPr>
    <pageSetUpPr fitToPage="1"/>
  </sheetPr>
  <dimension ref="A1:F15"/>
  <sheetViews>
    <sheetView workbookViewId="0">
      <selection activeCell="D3" sqref="D3"/>
    </sheetView>
  </sheetViews>
  <sheetFormatPr baseColWidth="10" defaultRowHeight="16" x14ac:dyDescent="0.2"/>
  <cols>
    <col min="1" max="1" width="10.83203125" style="2"/>
    <col min="2" max="2" width="34.83203125" style="2" customWidth="1"/>
    <col min="3" max="5" width="30.83203125" style="2" customWidth="1"/>
    <col min="6" max="16384" width="10.83203125" style="2"/>
  </cols>
  <sheetData>
    <row r="1" spans="1:6" x14ac:dyDescent="0.2">
      <c r="A1" s="14"/>
      <c r="B1" s="14"/>
      <c r="C1" s="14"/>
      <c r="D1" s="14"/>
      <c r="E1" s="14"/>
      <c r="F1" s="14"/>
    </row>
    <row r="2" spans="1:6" ht="28" x14ac:dyDescent="0.3">
      <c r="A2" s="14"/>
      <c r="B2" s="22" t="s">
        <v>13</v>
      </c>
      <c r="C2" s="14"/>
      <c r="D2" s="14"/>
      <c r="E2" s="14"/>
      <c r="F2" s="14"/>
    </row>
    <row r="3" spans="1:6" x14ac:dyDescent="0.2">
      <c r="A3" s="14"/>
      <c r="B3" s="20"/>
      <c r="C3" s="14"/>
      <c r="D3" s="14"/>
      <c r="E3" s="14"/>
      <c r="F3" s="14"/>
    </row>
    <row r="4" spans="1:6" x14ac:dyDescent="0.2">
      <c r="A4" s="14"/>
      <c r="B4" s="20" t="s">
        <v>109</v>
      </c>
      <c r="C4" s="14"/>
      <c r="D4" s="14"/>
      <c r="E4" s="14"/>
      <c r="F4" s="14"/>
    </row>
    <row r="5" spans="1:6" x14ac:dyDescent="0.2">
      <c r="A5" s="14"/>
      <c r="B5" s="20"/>
      <c r="C5" s="14"/>
      <c r="D5" s="14"/>
      <c r="E5" s="14"/>
      <c r="F5" s="14"/>
    </row>
    <row r="6" spans="1:6" x14ac:dyDescent="0.2">
      <c r="A6" s="14"/>
      <c r="B6" s="20" t="s">
        <v>107</v>
      </c>
      <c r="C6" s="14"/>
      <c r="D6" s="14"/>
      <c r="E6" s="14"/>
      <c r="F6" s="14"/>
    </row>
    <row r="7" spans="1:6" x14ac:dyDescent="0.2">
      <c r="A7" s="14"/>
      <c r="B7" s="14"/>
      <c r="C7" s="14"/>
      <c r="D7" s="14"/>
      <c r="E7" s="14"/>
      <c r="F7" s="14"/>
    </row>
    <row r="8" spans="1:6" x14ac:dyDescent="0.2">
      <c r="A8" s="14"/>
      <c r="B8" s="28"/>
      <c r="C8" s="90" t="s">
        <v>15</v>
      </c>
      <c r="D8" s="90"/>
      <c r="E8" s="90"/>
      <c r="F8" s="14"/>
    </row>
    <row r="9" spans="1:6" ht="34" x14ac:dyDescent="0.2">
      <c r="A9" s="14"/>
      <c r="B9" s="31" t="s">
        <v>104</v>
      </c>
      <c r="C9" s="30" t="s">
        <v>16</v>
      </c>
      <c r="D9" s="30" t="s">
        <v>17</v>
      </c>
      <c r="E9" s="30" t="s">
        <v>28</v>
      </c>
      <c r="F9" s="14"/>
    </row>
    <row r="10" spans="1:6" ht="51" x14ac:dyDescent="0.2">
      <c r="A10" s="14"/>
      <c r="B10" s="37" t="s">
        <v>8</v>
      </c>
      <c r="C10" s="4" t="s">
        <v>18</v>
      </c>
      <c r="D10" s="4" t="s">
        <v>23</v>
      </c>
      <c r="E10" s="4" t="s">
        <v>29</v>
      </c>
      <c r="F10" s="14"/>
    </row>
    <row r="11" spans="1:6" ht="51" x14ac:dyDescent="0.2">
      <c r="A11" s="14"/>
      <c r="B11" s="48" t="s">
        <v>9</v>
      </c>
      <c r="C11" s="4" t="s">
        <v>19</v>
      </c>
      <c r="D11" s="4" t="s">
        <v>24</v>
      </c>
      <c r="E11" s="4" t="s">
        <v>30</v>
      </c>
      <c r="F11" s="14"/>
    </row>
    <row r="12" spans="1:6" ht="51" x14ac:dyDescent="0.2">
      <c r="A12" s="14"/>
      <c r="B12" s="47" t="s">
        <v>10</v>
      </c>
      <c r="C12" s="4" t="s">
        <v>20</v>
      </c>
      <c r="D12" s="4" t="s">
        <v>26</v>
      </c>
      <c r="E12" s="4" t="s">
        <v>31</v>
      </c>
      <c r="F12" s="14"/>
    </row>
    <row r="13" spans="1:6" ht="68" x14ac:dyDescent="0.2">
      <c r="A13" s="14"/>
      <c r="B13" s="46" t="s">
        <v>11</v>
      </c>
      <c r="C13" s="4" t="s">
        <v>21</v>
      </c>
      <c r="D13" s="4" t="s">
        <v>25</v>
      </c>
      <c r="E13" s="4" t="s">
        <v>32</v>
      </c>
      <c r="F13" s="14"/>
    </row>
    <row r="14" spans="1:6" ht="51" x14ac:dyDescent="0.2">
      <c r="A14" s="14"/>
      <c r="B14" s="45" t="s">
        <v>12</v>
      </c>
      <c r="C14" s="4" t="s">
        <v>22</v>
      </c>
      <c r="D14" s="4" t="s">
        <v>27</v>
      </c>
      <c r="E14" s="4" t="s">
        <v>33</v>
      </c>
      <c r="F14" s="14"/>
    </row>
    <row r="15" spans="1:6" x14ac:dyDescent="0.2">
      <c r="A15" s="14"/>
      <c r="B15" s="14"/>
      <c r="C15" s="14"/>
      <c r="D15" s="14"/>
      <c r="E15" s="14"/>
      <c r="F15" s="14"/>
    </row>
  </sheetData>
  <mergeCells count="1">
    <mergeCell ref="C8:E8"/>
  </mergeCells>
  <pageMargins left="0.7" right="0.7" top="0.75" bottom="0.75" header="0.3" footer="0.3"/>
  <pageSetup scale="90" fitToHeight="0" orientation="landscape" horizontalDpi="0" verticalDpi="0"/>
  <headerFooter>
    <oddHeader>&amp;L&amp;"Aptos Narrow,Regular"&amp;K000000Completed on &amp;D at &amp;T</oddHeader>
    <oddFooter>&amp;L&amp;"Aptos Narrow,Regular"&amp;K000000(C) Security Scientist 2004&amp;R&amp;"Aptos Narrow,Regular"&amp;K000000&amp;G</oddFooter>
  </headerFooter>
  <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E9088-57AE-EB4A-A6EC-5912411A99BD}">
  <sheetPr>
    <pageSetUpPr fitToPage="1"/>
  </sheetPr>
  <dimension ref="A1:D20"/>
  <sheetViews>
    <sheetView workbookViewId="0">
      <selection activeCell="B4" sqref="B4"/>
    </sheetView>
  </sheetViews>
  <sheetFormatPr baseColWidth="10" defaultRowHeight="16" x14ac:dyDescent="0.2"/>
  <cols>
    <col min="1" max="1" width="6.6640625" style="2" customWidth="1"/>
    <col min="2" max="2" width="34.83203125" style="2" customWidth="1"/>
    <col min="3" max="3" width="107.6640625" style="3" customWidth="1"/>
    <col min="4" max="16384" width="10.83203125" style="2"/>
  </cols>
  <sheetData>
    <row r="1" spans="1:4" x14ac:dyDescent="0.2">
      <c r="A1" s="14"/>
      <c r="B1" s="14"/>
      <c r="C1" s="24"/>
      <c r="D1" s="14"/>
    </row>
    <row r="2" spans="1:4" ht="28" x14ac:dyDescent="0.3">
      <c r="A2" s="14"/>
      <c r="B2" s="22" t="s">
        <v>34</v>
      </c>
      <c r="C2" s="24"/>
      <c r="D2" s="14"/>
    </row>
    <row r="3" spans="1:4" x14ac:dyDescent="0.2">
      <c r="A3" s="14"/>
      <c r="B3" s="20"/>
      <c r="C3" s="24"/>
      <c r="D3" s="14"/>
    </row>
    <row r="4" spans="1:4" x14ac:dyDescent="0.2">
      <c r="A4" s="14"/>
      <c r="B4" s="20" t="s">
        <v>341</v>
      </c>
      <c r="C4" s="24"/>
      <c r="D4" s="14"/>
    </row>
    <row r="5" spans="1:4" x14ac:dyDescent="0.2">
      <c r="A5" s="14"/>
      <c r="B5" s="20"/>
      <c r="C5" s="24"/>
      <c r="D5" s="14"/>
    </row>
    <row r="6" spans="1:4" x14ac:dyDescent="0.2">
      <c r="A6" s="14"/>
      <c r="B6" s="20" t="s">
        <v>107</v>
      </c>
      <c r="C6" s="24"/>
      <c r="D6" s="14"/>
    </row>
    <row r="7" spans="1:4" x14ac:dyDescent="0.2">
      <c r="A7" s="14"/>
      <c r="B7" s="14"/>
      <c r="C7" s="24"/>
      <c r="D7" s="14"/>
    </row>
    <row r="8" spans="1:4" ht="17" x14ac:dyDescent="0.2">
      <c r="A8" s="14"/>
      <c r="B8" s="31" t="s">
        <v>105</v>
      </c>
      <c r="C8" s="32" t="s">
        <v>39</v>
      </c>
      <c r="D8" s="14"/>
    </row>
    <row r="9" spans="1:4" ht="34" x14ac:dyDescent="0.2">
      <c r="A9" s="14"/>
      <c r="B9" s="37" t="s">
        <v>8</v>
      </c>
      <c r="C9" s="4" t="s">
        <v>35</v>
      </c>
      <c r="D9" s="14"/>
    </row>
    <row r="10" spans="1:4" ht="102" x14ac:dyDescent="0.2">
      <c r="A10" s="14"/>
      <c r="B10" s="48" t="s">
        <v>9</v>
      </c>
      <c r="C10" s="13" t="s">
        <v>36</v>
      </c>
      <c r="D10" s="14"/>
    </row>
    <row r="11" spans="1:4" ht="102" x14ac:dyDescent="0.2">
      <c r="A11" s="14"/>
      <c r="B11" s="47" t="s">
        <v>10</v>
      </c>
      <c r="C11" s="13" t="s">
        <v>37</v>
      </c>
      <c r="D11" s="14"/>
    </row>
    <row r="12" spans="1:4" ht="102" x14ac:dyDescent="0.2">
      <c r="A12" s="14"/>
      <c r="B12" s="46" t="s">
        <v>11</v>
      </c>
      <c r="C12" s="4" t="s">
        <v>37</v>
      </c>
      <c r="D12" s="14"/>
    </row>
    <row r="13" spans="1:4" ht="34" x14ac:dyDescent="0.2">
      <c r="A13" s="14"/>
      <c r="B13" s="45" t="s">
        <v>12</v>
      </c>
      <c r="C13" s="4" t="s">
        <v>38</v>
      </c>
      <c r="D13" s="14"/>
    </row>
    <row r="14" spans="1:4" x14ac:dyDescent="0.2">
      <c r="A14" s="14"/>
      <c r="B14" s="14"/>
      <c r="C14" s="24"/>
      <c r="D14" s="14"/>
    </row>
    <row r="20" spans="3:3" x14ac:dyDescent="0.2">
      <c r="C20" s="5"/>
    </row>
  </sheetData>
  <pageMargins left="0.7" right="0.7" top="0.75" bottom="0.75" header="0.3" footer="0.3"/>
  <pageSetup scale="72" fitToHeight="0" orientation="landscape" horizontalDpi="0" verticalDpi="0"/>
  <headerFooter>
    <oddHeader>&amp;L&amp;"Aptos Narrow,Regular"&amp;K000000Completed on &amp;D at &amp;T</oddHeader>
    <oddFooter>&amp;L&amp;"Aptos Narrow,Regular"&amp;K000000(C) Security Scientist 2004&amp;R&amp;"Aptos Narrow,Regular"&amp;K000000&amp;G</oddFooter>
  </headerFooter>
  <drawing r:id="rId1"/>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F85EC-9CD2-9E45-A884-46D1ABBD6BDE}">
  <sheetPr>
    <pageSetUpPr fitToPage="1"/>
  </sheetPr>
  <dimension ref="A1:J15"/>
  <sheetViews>
    <sheetView workbookViewId="0">
      <selection activeCell="M26" sqref="M26"/>
    </sheetView>
  </sheetViews>
  <sheetFormatPr baseColWidth="10" defaultRowHeight="16" x14ac:dyDescent="0.2"/>
  <cols>
    <col min="1" max="1" width="6" customWidth="1"/>
    <col min="2" max="2" width="5.33203125" customWidth="1"/>
    <col min="5" max="9" width="18" customWidth="1"/>
  </cols>
  <sheetData>
    <row r="1" spans="1:10" x14ac:dyDescent="0.2">
      <c r="A1" s="33"/>
      <c r="B1" s="33"/>
      <c r="C1" s="33"/>
      <c r="D1" s="33"/>
      <c r="E1" s="33"/>
      <c r="F1" s="33"/>
      <c r="G1" s="33"/>
      <c r="H1" s="33"/>
      <c r="I1" s="33"/>
      <c r="J1" s="33"/>
    </row>
    <row r="2" spans="1:10" ht="28" x14ac:dyDescent="0.3">
      <c r="A2" s="33"/>
      <c r="B2" s="22" t="s">
        <v>34</v>
      </c>
      <c r="C2" s="34"/>
      <c r="D2" s="34"/>
      <c r="E2" s="34"/>
      <c r="F2" s="34"/>
      <c r="G2" s="34"/>
      <c r="H2" s="34"/>
      <c r="I2" s="34"/>
      <c r="J2" s="34"/>
    </row>
    <row r="3" spans="1:10" ht="28" x14ac:dyDescent="0.3">
      <c r="A3" s="33"/>
      <c r="B3" s="22"/>
      <c r="C3" s="34"/>
      <c r="D3" s="34"/>
      <c r="E3" s="34"/>
      <c r="F3" s="34"/>
      <c r="G3" s="34"/>
      <c r="H3" s="34"/>
      <c r="I3" s="34"/>
      <c r="J3" s="34"/>
    </row>
    <row r="4" spans="1:10" x14ac:dyDescent="0.2">
      <c r="A4" s="33"/>
      <c r="B4" s="20" t="s">
        <v>14</v>
      </c>
      <c r="C4" s="34"/>
      <c r="D4" s="34"/>
      <c r="E4" s="34"/>
      <c r="F4" s="34"/>
      <c r="G4" s="34"/>
      <c r="H4" s="34"/>
      <c r="I4" s="34"/>
      <c r="J4" s="34"/>
    </row>
    <row r="5" spans="1:10" x14ac:dyDescent="0.2">
      <c r="A5" s="33"/>
      <c r="B5" s="20" t="s">
        <v>106</v>
      </c>
      <c r="C5" s="34"/>
      <c r="D5" s="34"/>
      <c r="E5" s="34"/>
      <c r="F5" s="34"/>
      <c r="G5" s="34"/>
      <c r="H5" s="34"/>
      <c r="I5" s="34"/>
      <c r="J5" s="34"/>
    </row>
    <row r="6" spans="1:10" x14ac:dyDescent="0.2">
      <c r="A6" s="33"/>
      <c r="B6" s="20"/>
      <c r="C6" s="34"/>
      <c r="D6" s="34"/>
      <c r="E6" s="34"/>
      <c r="F6" s="34"/>
      <c r="G6" s="34"/>
      <c r="H6" s="34"/>
      <c r="I6" s="34"/>
      <c r="J6" s="34"/>
    </row>
    <row r="7" spans="1:10" x14ac:dyDescent="0.2">
      <c r="A7" s="33"/>
      <c r="B7" s="34"/>
      <c r="C7" s="34"/>
      <c r="D7" s="34"/>
      <c r="E7" s="34"/>
      <c r="F7" s="34"/>
      <c r="G7" s="34"/>
      <c r="H7" s="34"/>
      <c r="I7" s="34"/>
      <c r="J7" s="34"/>
    </row>
    <row r="8" spans="1:10" ht="33" customHeight="1" x14ac:dyDescent="0.2">
      <c r="A8" s="33"/>
      <c r="B8" s="34"/>
      <c r="C8" s="91" t="s">
        <v>53</v>
      </c>
      <c r="D8" s="35" t="s">
        <v>8</v>
      </c>
      <c r="E8" s="45" t="s">
        <v>12</v>
      </c>
      <c r="F8" s="44" t="s">
        <v>11</v>
      </c>
      <c r="G8" s="41" t="s">
        <v>10</v>
      </c>
      <c r="H8" s="40" t="s">
        <v>9</v>
      </c>
      <c r="I8" s="12" t="s">
        <v>8</v>
      </c>
      <c r="J8" s="34"/>
    </row>
    <row r="9" spans="1:10" ht="33" customHeight="1" x14ac:dyDescent="0.2">
      <c r="A9" s="33"/>
      <c r="B9" s="20"/>
      <c r="C9" s="91"/>
      <c r="D9" s="35" t="s">
        <v>9</v>
      </c>
      <c r="E9" s="45" t="s">
        <v>12</v>
      </c>
      <c r="F9" s="44" t="s">
        <v>11</v>
      </c>
      <c r="G9" s="41" t="s">
        <v>10</v>
      </c>
      <c r="H9" s="40" t="s">
        <v>9</v>
      </c>
      <c r="I9" s="12" t="s">
        <v>8</v>
      </c>
      <c r="J9" s="34"/>
    </row>
    <row r="10" spans="1:10" ht="33" customHeight="1" x14ac:dyDescent="0.2">
      <c r="A10" s="33"/>
      <c r="B10" s="34"/>
      <c r="C10" s="91"/>
      <c r="D10" s="35" t="s">
        <v>10</v>
      </c>
      <c r="E10" s="45" t="s">
        <v>12</v>
      </c>
      <c r="F10" s="44" t="s">
        <v>11</v>
      </c>
      <c r="G10" s="41" t="s">
        <v>10</v>
      </c>
      <c r="H10" s="41" t="s">
        <v>10</v>
      </c>
      <c r="I10" s="40" t="s">
        <v>9</v>
      </c>
      <c r="J10" s="34"/>
    </row>
    <row r="11" spans="1:10" ht="33" customHeight="1" x14ac:dyDescent="0.2">
      <c r="A11" s="33"/>
      <c r="B11" s="34"/>
      <c r="C11" s="91"/>
      <c r="D11" s="35" t="s">
        <v>11</v>
      </c>
      <c r="E11" s="45" t="s">
        <v>12</v>
      </c>
      <c r="F11" s="44" t="s">
        <v>11</v>
      </c>
      <c r="G11" s="44" t="s">
        <v>11</v>
      </c>
      <c r="H11" s="44" t="s">
        <v>11</v>
      </c>
      <c r="I11" s="41" t="s">
        <v>10</v>
      </c>
      <c r="J11" s="34"/>
    </row>
    <row r="12" spans="1:10" ht="33" customHeight="1" x14ac:dyDescent="0.2">
      <c r="A12" s="33"/>
      <c r="B12" s="34"/>
      <c r="C12" s="91"/>
      <c r="D12" s="35" t="s">
        <v>12</v>
      </c>
      <c r="E12" s="45" t="s">
        <v>12</v>
      </c>
      <c r="F12" s="45" t="s">
        <v>12</v>
      </c>
      <c r="G12" s="45" t="s">
        <v>12</v>
      </c>
      <c r="H12" s="44" t="s">
        <v>11</v>
      </c>
      <c r="I12" s="44" t="s">
        <v>11</v>
      </c>
      <c r="J12" s="34"/>
    </row>
    <row r="13" spans="1:10" x14ac:dyDescent="0.2">
      <c r="A13" s="33"/>
      <c r="B13" s="34"/>
      <c r="C13" s="20"/>
      <c r="D13" s="36"/>
      <c r="E13" s="35" t="s">
        <v>12</v>
      </c>
      <c r="F13" s="35" t="s">
        <v>11</v>
      </c>
      <c r="G13" s="35" t="s">
        <v>10</v>
      </c>
      <c r="H13" s="35" t="s">
        <v>9</v>
      </c>
      <c r="I13" s="35" t="s">
        <v>8</v>
      </c>
      <c r="J13" s="34"/>
    </row>
    <row r="14" spans="1:10" x14ac:dyDescent="0.2">
      <c r="A14" s="33"/>
      <c r="B14" s="34"/>
      <c r="C14" s="20"/>
      <c r="D14" s="20"/>
      <c r="E14" s="90" t="s">
        <v>54</v>
      </c>
      <c r="F14" s="90"/>
      <c r="G14" s="90"/>
      <c r="H14" s="90"/>
      <c r="I14" s="90"/>
      <c r="J14" s="34"/>
    </row>
    <row r="15" spans="1:10" x14ac:dyDescent="0.2">
      <c r="A15" s="33"/>
      <c r="B15" s="34"/>
      <c r="C15" s="34"/>
      <c r="D15" s="34"/>
      <c r="E15" s="34"/>
      <c r="F15" s="34"/>
      <c r="G15" s="34"/>
      <c r="H15" s="34"/>
      <c r="I15" s="34"/>
      <c r="J15" s="34"/>
    </row>
  </sheetData>
  <mergeCells count="2">
    <mergeCell ref="C8:C12"/>
    <mergeCell ref="E14:I14"/>
  </mergeCells>
  <pageMargins left="0.7" right="0.7" top="0.75" bottom="0.75" header="0.3" footer="0.3"/>
  <pageSetup scale="98" fitToHeight="0" orientation="landscape" horizontalDpi="0" verticalDpi="0"/>
  <headerFooter>
    <oddHeader>&amp;L&amp;"Aptos Narrow,Regular"&amp;K000000Completed on &amp;D at &amp;T</oddHeader>
    <oddFooter>&amp;L&amp;"Aptos Narrow,Regular"&amp;K000000(C) Security Scientist 2004&amp;R&amp;"Aptos Narrow,Regular"&amp;K000000&amp;G</oddFooter>
  </headerFooter>
  <drawing r:id="rId1"/>
  <legacyDrawingHF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10</vt:i4>
      </vt:variant>
    </vt:vector>
  </HeadingPairs>
  <TitlesOfParts>
    <vt:vector size="10" baseType="lpstr">
      <vt:lpstr>1 Guidance</vt:lpstr>
      <vt:lpstr>2a Assessment Adversarial</vt:lpstr>
      <vt:lpstr>2a Assessment Non-Adversarial</vt:lpstr>
      <vt:lpstr>3 Summary and Heatmap</vt:lpstr>
      <vt:lpstr>Ref-Adversarial Threats</vt:lpstr>
      <vt:lpstr>Ref-Non-Adversarial Threats</vt:lpstr>
      <vt:lpstr>Ref-Threat Rating Guide</vt:lpstr>
      <vt:lpstr>Ref-Impact Rating Guide</vt:lpstr>
      <vt:lpstr>Ref-Risk Rating Table</vt:lpstr>
      <vt:lpstr>Consolidated Lists LOCKED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Sheves</dc:creator>
  <cp:lastModifiedBy>Vincent van Dijk</cp:lastModifiedBy>
  <cp:lastPrinted>2024-07-07T18:54:37Z</cp:lastPrinted>
  <dcterms:created xsi:type="dcterms:W3CDTF">2024-07-05T14:02:53Z</dcterms:created>
  <dcterms:modified xsi:type="dcterms:W3CDTF">2024-07-13T14:03:34Z</dcterms:modified>
</cp:coreProperties>
</file>