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ilderpulse Calculator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15" authorId="0">
      <text>
        <r>
          <rPr>
            <sz val="11"/>
            <color rgb="FF000000"/>
            <rFont val="Calibri"/>
            <family val="2"/>
            <charset val="1"/>
          </rPr>
          <t xml:space="preserve">The Stress-Test Score component of the Builderpulse Score is designed to evaluate the builder’s resilience to adverse conditions, such as increased costs, delays, and changes in supplier credit terms.</t>
        </r>
      </text>
    </comment>
    <comment ref="C16" authorId="0">
      <text>
        <r>
          <rPr>
            <sz val="11"/>
            <color rgb="FF000000"/>
            <rFont val="Calibri"/>
            <family val="2"/>
            <charset val="1"/>
          </rPr>
          <t xml:space="preserve">and ensuring it remains within a range that accurately reflects the company's financial health.</t>
        </r>
      </text>
    </comment>
    <comment ref="C17" authorId="0">
      <text>
        <r>
          <rPr>
            <sz val="11"/>
            <color rgb="FF000000"/>
            <rFont val="Calibri"/>
            <family val="2"/>
            <charset val="1"/>
          </rPr>
          <t xml:space="preserve">A high ratio could indicate that the builder is highly dependent on subcontractor credit, which increases financial risk.</t>
        </r>
      </text>
    </comment>
    <comment ref="C18" authorId="0">
      <text>
        <r>
          <rPr>
            <sz val="11"/>
            <color rgb="FF000000"/>
            <rFont val="Calibri"/>
            <family val="2"/>
            <charset val="1"/>
          </rPr>
          <t xml:space="preserve">It specifically evaluates how much of the builder's short-term liabilities are made up of trade payables to subcontractors. This metric helps assess whether a builder is overly dependent on credit from subcontractors, which could pose a financial risk, especially in times of economic uncertainty.</t>
        </r>
      </text>
    </comment>
  </commentList>
</comments>
</file>

<file path=xl/sharedStrings.xml><?xml version="1.0" encoding="utf-8"?>
<sst xmlns="http://schemas.openxmlformats.org/spreadsheetml/2006/main" count="49" uniqueCount="49">
  <si>
    <t xml:space="preserve">Assumptions</t>
  </si>
  <si>
    <t xml:space="preserve">Values</t>
  </si>
  <si>
    <t xml:space="preserve">Description</t>
  </si>
  <si>
    <t xml:space="preserve">Current Assets ($)</t>
  </si>
  <si>
    <t xml:space="preserve">Enter your current assets here</t>
  </si>
  <si>
    <t xml:space="preserve">Current Liabilities ($)</t>
  </si>
  <si>
    <t xml:space="preserve">Enter your current liabilities here</t>
  </si>
  <si>
    <t xml:space="preserve">Total Revenue ($)</t>
  </si>
  <si>
    <t xml:space="preserve">Enter your total revenue from the past year</t>
  </si>
  <si>
    <t xml:space="preserve">Cost of Goods Sold (COGS) ($)</t>
  </si>
  <si>
    <t xml:space="preserve">Enter your total COGS from the past year</t>
  </si>
  <si>
    <t xml:space="preserve">Average Monthly Turnover ($)</t>
  </si>
  <si>
    <t xml:space="preserve">Auto-calculated</t>
  </si>
  <si>
    <t xml:space="preserve">Operating Cash Flow (Last 4 Quarters)</t>
  </si>
  <si>
    <t xml:space="preserve">Enter cash generated from normal operations</t>
  </si>
  <si>
    <t xml:space="preserve">Average Trade Payables to Subcontractors ($)</t>
  </si>
  <si>
    <t xml:space="preserve">Enter the average trade payables to subcontractors</t>
  </si>
  <si>
    <t xml:space="preserve">Liquidity Buffer Target (Months)</t>
  </si>
  <si>
    <t xml:space="preserve">3</t>
  </si>
  <si>
    <t xml:space="preserve">Enter the number of months for liquidity reserve</t>
  </si>
  <si>
    <t xml:space="preserve">Contract Value per House ($)</t>
  </si>
  <si>
    <t xml:space="preserve">Enter the value of each contract</t>
  </si>
  <si>
    <t xml:space="preserve">Risk Reduction Factor (e.g., 15%)</t>
  </si>
  <si>
    <t xml:space="preserve">Enter the percentage reduction for risk</t>
  </si>
  <si>
    <t xml:space="preserve">Calculated Values</t>
  </si>
  <si>
    <t xml:space="preserve">Liquidity Ratio</t>
  </si>
  <si>
    <t xml:space="preserve">Current Assets / Current Liabilities</t>
  </si>
  <si>
    <t xml:space="preserve">Stress Test Score</t>
  </si>
  <si>
    <t xml:space="preserve">The Stress-Test Score evaluates the builder's ability to handle three specific adverse conditions:</t>
  </si>
  <si>
    <t xml:space="preserve">Normalised OCF Score</t>
  </si>
  <si>
    <t xml:space="preserve">The Normalized Operating Cash Flow Score aims to limit the effect of operating cash flow by capping it at 1 </t>
  </si>
  <si>
    <t xml:space="preserve">Contagion Risk Ratio</t>
  </si>
  <si>
    <t xml:space="preserve">This ratio gives an indication of what percentage of the builder’s current liabilities are due to subcontractors. </t>
  </si>
  <si>
    <t xml:space="preserve">Contagion Risk Score</t>
  </si>
  <si>
    <t xml:space="preserve">The Contagion Risk Score in the Builderpulse Score measures the builder's reliance on subcontractor credit.</t>
  </si>
  <si>
    <t xml:space="preserve">Gross Profit Margin (%)</t>
  </si>
  <si>
    <t xml:space="preserve">(Total Revenue - COGS) / Total Revenue * 100</t>
  </si>
  <si>
    <t xml:space="preserve">Liquidity Buffer Ratio (Months)</t>
  </si>
  <si>
    <t xml:space="preserve">Current Assets / Average Monthly Turnover</t>
  </si>
  <si>
    <t xml:space="preserve">Cash Requirement per House ($)</t>
  </si>
  <si>
    <t xml:space="preserve">20% of Contract Value</t>
  </si>
  <si>
    <t xml:space="preserve">Maximum Number of Houses</t>
  </si>
  <si>
    <t xml:space="preserve">Available Liquidity / Cash Requirement per House</t>
  </si>
  <si>
    <t xml:space="preserve">Adjusted Capacity (Moderate Risk)</t>
  </si>
  <si>
    <t xml:space="preserve">Reduced by Risk Factor</t>
  </si>
  <si>
    <t xml:space="preserve">Builderpulse Score</t>
  </si>
  <si>
    <t xml:space="preserve">Calculated Builderpulse Score</t>
  </si>
  <si>
    <t xml:space="preserve">Builderpulse Rating Explanation</t>
  </si>
  <si>
    <t xml:space="preserve">A Builderpulse score above 3.0 is Healthy, between 2.0 and 3.0 is Moderate Risk, and below 2.0 is High Risk.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</si>
</sst>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-C09]#,##0.00;[RED]\-[$$-C09]#,##0.00"/>
    <numFmt numFmtId="166" formatCode="General"/>
    <numFmt numFmtId="167" formatCode="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Ubuntu"/>
      <family val="0"/>
      <charset val="1"/>
    </font>
    <font>
      <b val="true"/>
      <sz val="11"/>
      <color rgb="FF000000"/>
      <name val="Ubuntu"/>
      <family val="0"/>
      <charset val="1"/>
    </font>
    <font>
      <sz val="11"/>
      <name val="Ubuntu"/>
      <family val="0"/>
      <charset val="1"/>
    </font>
    <font>
      <b val="true"/>
      <sz val="11"/>
      <name val="Ubuntu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usernames" Target="revisions/userNames.xml"/><Relationship Id="rId5" Type="http://schemas.openxmlformats.org/officeDocument/2006/relationships/revisionHeaders" Target="revisions/revisionHeaders.xml"/>
</Relationships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
</Relationships>
</file>

<file path=xl/revisions/revisionHeaders.xml><?xml version="1.0" encoding="utf-8"?>
<headers xmlns="http://schemas.openxmlformats.org/spreadsheetml/2006/main" xmlns:r="http://schemas.openxmlformats.org/officeDocument/2006/relationships" guid="{C72F577A-DACA-4FDB-82C7-A00634443F97}">
  <header guid="{C72F577A-DACA-4FDB-82C7-A00634443F97}" dateTime="2024-10-06T19:00:00.000000000Z" userName=" " r:id="rId1" minRId="1" maxRId="183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26:26" action="deleteRow">
    <rfmt sheetId="1" sqref="26:26"/>
  </rrc>
  <rrc rId="2" ua="false" sId="1" eol="0" ref="26:26" action="deleteRow">
    <rfmt sheetId="1" sqref="26:26"/>
  </rrc>
  <rrc rId="3" ua="false" sId="1" eol="0" ref="26:26" action="deleteRow">
    <rfmt sheetId="1" sqref="26:26"/>
  </rrc>
  <rrc rId="4" ua="false" sId="1" eol="0" ref="26:26" action="deleteRow">
    <rfmt sheetId="1" sqref="26:26"/>
  </rrc>
  <rrc rId="5" ua="false" sId="1" eol="0" ref="26:26" action="deleteRow">
    <rfmt sheetId="1" sqref="26:26"/>
  </rrc>
  <rrc rId="6" ua="false" sId="1" eol="0" ref="26:26" action="deleteRow">
    <rfmt sheetId="1" sqref="26:26"/>
  </rrc>
  <rrc rId="7" ua="false" sId="1" eol="0" ref="26:26" action="deleteRow">
    <rfmt sheetId="1" sqref="26:26"/>
  </rrc>
  <rrc rId="8" ua="false" sId="1" eol="0" ref="26:26" action="deleteRow">
    <rfmt sheetId="1" sqref="26:26"/>
  </rrc>
  <rrc rId="9" ua="false" sId="1" eol="0" ref="26:26" action="deleteRow">
    <rfmt sheetId="1" sqref="26:26"/>
  </rrc>
  <rrc rId="10" ua="false" sId="1" eol="0" ref="26:26" action="deleteRow">
    <rfmt sheetId="1" sqref="26:26"/>
  </rrc>
  <rrc rId="11" ua="false" sId="1" eol="0" ref="26:26" action="deleteRow">
    <rfmt sheetId="1" sqref="26:26"/>
  </rrc>
  <rrc rId="12" ua="false" sId="1" eol="0" ref="26:26" action="deleteRow">
    <rfmt sheetId="1" sqref="26:26"/>
  </rrc>
  <rrc rId="13" ua="false" sId="1" eol="0" ref="26:26" action="deleteRow">
    <rfmt sheetId="1" sqref="26:26"/>
  </rrc>
  <rrc rId="14" ua="false" sId="1" eol="0" ref="26:26" action="deleteRow">
    <rfmt sheetId="1" sqref="26:26"/>
  </rrc>
  <rrc rId="15" ua="false" sId="1" eol="0" ref="26:26" action="deleteRow">
    <rfmt sheetId="1" sqref="26:26"/>
  </rrc>
  <rrc rId="16" ua="false" sId="1" eol="0" ref="26:26" action="deleteRow">
    <rfmt sheetId="1" sqref="26:26"/>
  </rrc>
  <rrc rId="17" ua="false" sId="1" eol="0" ref="26:26" action="deleteRow">
    <rfmt sheetId="1" sqref="26:26"/>
  </rrc>
  <rrc rId="18" ua="false" sId="1" eol="0" ref="26:26" action="deleteRow">
    <rfmt sheetId="1" sqref="26:26"/>
  </rrc>
  <rrc rId="19" ua="false" sId="1" eol="0" ref="26:26" action="deleteRow">
    <rfmt sheetId="1" sqref="26:26"/>
  </rrc>
  <rrc rId="20" ua="false" sId="1" eol="0" ref="26:26" action="deleteRow">
    <rfmt sheetId="1" sqref="26:26"/>
  </rrc>
  <rrc rId="21" ua="false" sId="1" eol="0" ref="26:26" action="deleteRow">
    <rfmt sheetId="1" sqref="26:26"/>
  </rrc>
  <rrc rId="22" ua="false" sId="1" eol="0" ref="26:26" action="deleteRow">
    <rfmt sheetId="1" sqref="26:26"/>
  </rrc>
  <rrc rId="23" ua="false" sId="1" eol="0" ref="26:26" action="deleteRow">
    <rfmt sheetId="1" sqref="26:26"/>
  </rrc>
  <rrc rId="24" ua="false" sId="1" eol="0" ref="26:26" action="deleteRow">
    <rfmt sheetId="1" sqref="26:26"/>
  </rrc>
  <rrc rId="25" ua="false" sId="1" eol="0" ref="26:26" action="deleteRow">
    <rfmt sheetId="1" sqref="26:26"/>
  </rrc>
  <rrc rId="26" ua="false" sId="1" eol="0" ref="26:26" action="deleteRow">
    <rfmt sheetId="1" sqref="26:26"/>
  </rrc>
  <rrc rId="27" ua="false" sId="1" eol="0" ref="26:26" action="deleteRow">
    <rfmt sheetId="1" sqref="26:26"/>
  </rrc>
  <rrc rId="28" ua="false" sId="1" eol="0" ref="26:26" action="deleteRow">
    <rfmt sheetId="1" sqref="26:26"/>
  </rrc>
  <rrc rId="29" ua="false" sId="1" eol="0" ref="26:26" action="deleteRow">
    <rfmt sheetId="1" sqref="26:26"/>
  </rrc>
  <rrc rId="30" ua="false" sId="1" eol="0" ref="26:26" action="deleteRow">
    <rfmt sheetId="1" sqref="26:26"/>
  </rrc>
  <rrc rId="31" ua="false" sId="1" eol="0" ref="26:26" action="deleteRow">
    <rfmt sheetId="1" sqref="26:26"/>
  </rrc>
  <rrc rId="32" ua="false" sId="1" eol="0" ref="26:26" action="deleteRow">
    <rfmt sheetId="1" sqref="26:26"/>
  </rrc>
  <rrc rId="33" ua="false" sId="1" eol="0" ref="26:26" action="deleteRow">
    <rfmt sheetId="1" sqref="26:26"/>
  </rrc>
  <rrc rId="34" ua="false" sId="1" eol="0" ref="26:26" action="deleteRow">
    <rfmt sheetId="1" sqref="26:26"/>
  </rrc>
  <rrc rId="35" ua="false" sId="1" eol="0" ref="26:26" action="deleteRow">
    <rfmt sheetId="1" sqref="26:26"/>
  </rrc>
  <rrc rId="36" ua="false" sId="1" eol="0" ref="26:26" action="deleteRow">
    <rfmt sheetId="1" sqref="26:26"/>
  </rrc>
  <rrc rId="37" ua="false" sId="1" eol="0" ref="26:26" action="deleteRow">
    <rfmt sheetId="1" sqref="26:26"/>
  </rrc>
  <rrc rId="38" ua="false" sId="1" eol="0" ref="26:26" action="deleteRow">
    <rfmt sheetId="1" sqref="26:26"/>
  </rrc>
  <rrc rId="39" ua="false" sId="1" eol="0" ref="26:26" action="deleteRow">
    <rfmt sheetId="1" sqref="26:26"/>
  </rrc>
  <rrc rId="40" ua="false" sId="1" eol="0" ref="26:26" action="deleteRow">
    <rfmt sheetId="1" sqref="26:26"/>
  </rrc>
  <rrc rId="41" ua="false" sId="1" eol="0" ref="26:26" action="deleteRow">
    <rfmt sheetId="1" sqref="26:26"/>
  </rrc>
  <rrc rId="42" ua="false" sId="1" eol="0" ref="26:26" action="deleteRow">
    <rfmt sheetId="1" sqref="26:26"/>
  </rrc>
  <rrc rId="43" ua="false" sId="1" eol="0" ref="26:26" action="deleteRow">
    <rfmt sheetId="1" sqref="26:26"/>
  </rrc>
  <rrc rId="44" ua="false" sId="1" eol="0" ref="26:26" action="deleteRow">
    <rfmt sheetId="1" sqref="26:26"/>
  </rrc>
  <rrc rId="45" ua="false" sId="1" eol="0" ref="26:26" action="deleteRow">
    <rfmt sheetId="1" sqref="26:26"/>
  </rrc>
  <rrc rId="46" ua="false" sId="1" eol="0" ref="26:26" action="deleteRow">
    <rfmt sheetId="1" sqref="26:26"/>
  </rrc>
  <rrc rId="47" ua="false" sId="1" eol="0" ref="26:26" action="deleteRow">
    <rfmt sheetId="1" sqref="26:26"/>
  </rrc>
  <rrc rId="48" ua="false" sId="1" eol="0" ref="26:26" action="deleteRow">
    <rfmt sheetId="1" sqref="26:26"/>
  </rrc>
  <rrc rId="49" ua="false" sId="1" eol="0" ref="26:26" action="deleteRow">
    <rfmt sheetId="1" sqref="26:26"/>
  </rrc>
  <rrc rId="50" ua="false" sId="1" eol="0" ref="26:26" action="deleteRow">
    <rfmt sheetId="1" sqref="26:26"/>
  </rrc>
  <rrc rId="51" ua="false" sId="1" eol="0" ref="26:26" action="deleteRow">
    <rfmt sheetId="1" sqref="26:26"/>
  </rrc>
  <rrc rId="52" ua="false" sId="1" eol="0" ref="26:26" action="deleteRow">
    <rfmt sheetId="1" sqref="26:26"/>
  </rrc>
  <rrc rId="53" ua="false" sId="1" eol="0" ref="26:26" action="deleteRow">
    <rfmt sheetId="1" sqref="26:26"/>
  </rrc>
  <rrc rId="54" ua="false" sId="1" eol="0" ref="26:26" action="deleteRow">
    <rfmt sheetId="1" sqref="26:26"/>
  </rrc>
  <rrc rId="55" ua="false" sId="1" eol="0" ref="26:26" action="deleteRow">
    <rfmt sheetId="1" sqref="26:26"/>
  </rrc>
  <rrc rId="56" ua="false" sId="1" eol="0" ref="26:26" action="deleteRow">
    <rfmt sheetId="1" sqref="26:26"/>
  </rrc>
  <rrc rId="57" ua="false" sId="1" eol="0" ref="26:26" action="deleteRow">
    <rfmt sheetId="1" sqref="26:26"/>
  </rrc>
  <rrc rId="58" ua="false" sId="1" eol="0" ref="26:26" action="deleteRow">
    <rfmt sheetId="1" sqref="26:26"/>
  </rrc>
  <rrc rId="59" ua="false" sId="1" eol="0" ref="26:26" action="deleteRow">
    <rfmt sheetId="1" sqref="26:26"/>
  </rrc>
  <rrc rId="60" ua="false" sId="1" eol="0" ref="26:26" action="deleteRow">
    <rfmt sheetId="1" sqref="26:26"/>
  </rrc>
  <rrc rId="61" ua="false" sId="1" eol="0" ref="26:26" action="deleteRow">
    <rfmt sheetId="1" sqref="26:26"/>
  </rrc>
  <rrc rId="62" ua="false" sId="1" eol="0" ref="26:26" action="deleteRow">
    <rfmt sheetId="1" sqref="26:26"/>
  </rrc>
  <rrc rId="63" ua="false" sId="1" eol="0" ref="26:26" action="deleteRow">
    <rfmt sheetId="1" sqref="26:26"/>
  </rrc>
  <rrc rId="64" ua="false" sId="1" eol="0" ref="26:26" action="deleteRow">
    <rfmt sheetId="1" sqref="26:26"/>
  </rrc>
  <rrc rId="65" ua="false" sId="1" eol="0" ref="26:26" action="deleteRow">
    <rfmt sheetId="1" sqref="26:26"/>
  </rrc>
  <rrc rId="66" ua="false" sId="1" eol="0" ref="26:26" action="deleteRow">
    <rfmt sheetId="1" sqref="26:26"/>
  </rrc>
  <rrc rId="67" ua="false" sId="1" eol="0" ref="26:26" action="deleteRow">
    <rfmt sheetId="1" sqref="26:26"/>
  </rrc>
  <rrc rId="68" ua="false" sId="1" eol="0" ref="26:26" action="deleteRow">
    <rfmt sheetId="1" sqref="26:26"/>
  </rrc>
  <rrc rId="69" ua="false" sId="1" eol="0" ref="26:26" action="deleteRow">
    <rfmt sheetId="1" sqref="26:26"/>
  </rrc>
  <rrc rId="70" ua="false" sId="1" eol="0" ref="26:26" action="deleteRow">
    <rfmt sheetId="1" sqref="26:26"/>
  </rrc>
  <rrc rId="71" ua="false" sId="1" eol="0" ref="26:26" action="deleteRow">
    <rfmt sheetId="1" sqref="26:26"/>
  </rrc>
  <rrc rId="72" ua="false" sId="1" eol="0" ref="26:26" action="deleteRow">
    <rfmt sheetId="1" sqref="26:26"/>
  </rrc>
  <rrc rId="73" ua="false" sId="1" eol="0" ref="26:26" action="deleteRow">
    <rfmt sheetId="1" sqref="26:26"/>
  </rrc>
  <rrc rId="74" ua="false" sId="1" eol="0" ref="26:26" action="deleteRow">
    <rfmt sheetId="1" sqref="26:26"/>
  </rrc>
  <rrc rId="75" ua="false" sId="1" eol="0" ref="26:26" action="deleteRow">
    <rfmt sheetId="1" sqref="26:26"/>
  </rrc>
  <rrc rId="76" ua="false" sId="1" eol="0" ref="26:26" action="deleteRow">
    <rfmt sheetId="1" sqref="26:26"/>
  </rrc>
  <rrc rId="77" ua="false" sId="1" eol="0" ref="26:26" action="deleteRow">
    <rfmt sheetId="1" sqref="26:26"/>
  </rrc>
  <rrc rId="78" ua="false" sId="1" eol="0" ref="26:26" action="deleteRow">
    <rfmt sheetId="1" sqref="26:26"/>
  </rrc>
  <rrc rId="79" ua="false" sId="1" eol="0" ref="26:26" action="deleteRow">
    <rfmt sheetId="1" sqref="26:26"/>
  </rrc>
  <rrc rId="80" ua="false" sId="1" eol="0" ref="26:26" action="deleteRow">
    <rfmt sheetId="1" sqref="26:26"/>
  </rrc>
  <rrc rId="81" ua="false" sId="1" eol="0" ref="26:26" action="deleteRow">
    <rfmt sheetId="1" sqref="26:26"/>
  </rrc>
  <rrc rId="82" ua="false" sId="1" eol="0" ref="26:26" action="deleteRow">
    <rfmt sheetId="1" sqref="26:26"/>
  </rrc>
  <rrc rId="83" ua="false" sId="1" eol="0" ref="26:26" action="deleteRow">
    <rfmt sheetId="1" sqref="26:26"/>
  </rrc>
  <rrc rId="84" ua="false" sId="1" eol="0" ref="26:26" action="deleteRow">
    <rfmt sheetId="1" sqref="26:26"/>
  </rrc>
  <rrc rId="85" ua="false" sId="1" eol="0" ref="26:26" action="deleteRow">
    <rfmt sheetId="1" sqref="26:26"/>
  </rrc>
  <rrc rId="86" ua="false" sId="1" eol="0" ref="26:26" action="deleteRow">
    <rfmt sheetId="1" sqref="26:26"/>
  </rrc>
  <rrc rId="87" ua="false" sId="1" eol="0" ref="26:26" action="deleteRow">
    <rfmt sheetId="1" sqref="26:26"/>
  </rrc>
  <rrc rId="88" ua="false" sId="1" eol="0" ref="26:26" action="deleteRow">
    <rfmt sheetId="1" sqref="26:26"/>
  </rrc>
  <rrc rId="89" ua="false" sId="1" eol="0" ref="26:26" action="deleteRow">
    <rfmt sheetId="1" sqref="26:26"/>
  </rrc>
  <rrc rId="90" ua="false" sId="1" eol="0" ref="26:26" action="deleteRow">
    <rfmt sheetId="1" sqref="26:26"/>
  </rrc>
  <rrc rId="91" ua="false" sId="1" eol="0" ref="26:26" action="deleteRow">
    <rfmt sheetId="1" sqref="26:26"/>
  </rrc>
  <rrc rId="92" ua="false" sId="1" eol="0" ref="26:26" action="deleteRow">
    <rfmt sheetId="1" sqref="26:26"/>
  </rrc>
  <rrc rId="93" ua="false" sId="1" eol="0" ref="26:26" action="deleteRow">
    <rfmt sheetId="1" sqref="26:26"/>
  </rrc>
  <rrc rId="94" ua="false" sId="1" eol="0" ref="26:26" action="deleteRow">
    <rfmt sheetId="1" sqref="26:26"/>
  </rrc>
  <rrc rId="95" ua="false" sId="1" eol="0" ref="26:26" action="deleteRow">
    <rfmt sheetId="1" sqref="26:26"/>
  </rrc>
  <rrc rId="96" ua="false" sId="1" eol="0" ref="26:26" action="deleteRow">
    <rfmt sheetId="1" sqref="26:26"/>
  </rrc>
  <rrc rId="97" ua="false" sId="1" eol="0" ref="26:26" action="deleteRow">
    <rfmt sheetId="1" sqref="26:26"/>
  </rrc>
  <rrc rId="98" ua="false" sId="1" eol="0" ref="26:26" action="deleteRow">
    <rfmt sheetId="1" sqref="26:26"/>
  </rrc>
  <rrc rId="99" ua="false" sId="1" eol="0" ref="26:26" action="deleteRow">
    <rfmt sheetId="1" sqref="26:26"/>
  </rrc>
  <rrc rId="100" ua="false" sId="1" eol="0" ref="26:26" action="deleteRow">
    <rfmt sheetId="1" sqref="26:26"/>
  </rrc>
  <rrc rId="101" ua="false" sId="1" eol="0" ref="26:26" action="deleteRow">
    <rfmt sheetId="1" sqref="26:26"/>
  </rrc>
  <rrc rId="102" ua="false" sId="1" eol="0" ref="26:26" action="deleteRow">
    <rfmt sheetId="1" sqref="26:26"/>
  </rrc>
  <rrc rId="103" ua="false" sId="1" eol="0" ref="26:26" action="deleteRow">
    <rfmt sheetId="1" sqref="26:26"/>
  </rrc>
  <rrc rId="104" ua="false" sId="1" eol="0" ref="26:26" action="deleteRow">
    <rfmt sheetId="1" sqref="26:26"/>
  </rrc>
  <rrc rId="105" ua="false" sId="1" eol="0" ref="26:26" action="deleteRow">
    <rfmt sheetId="1" sqref="26:26"/>
  </rrc>
  <rrc rId="106" ua="false" sId="1" eol="0" ref="26:26" action="deleteRow">
    <rfmt sheetId="1" sqref="26:26"/>
  </rrc>
  <rrc rId="107" ua="false" sId="1" eol="0" ref="26:26" action="deleteRow">
    <rfmt sheetId="1" sqref="26:26"/>
  </rrc>
  <rrc rId="108" ua="false" sId="1" eol="0" ref="26:26" action="deleteRow">
    <rfmt sheetId="1" sqref="26:26"/>
  </rrc>
  <rrc rId="109" ua="false" sId="1" eol="0" ref="26:26" action="deleteRow">
    <rfmt sheetId="1" sqref="26:26"/>
  </rrc>
  <rrc rId="110" ua="false" sId="1" eol="0" ref="26:26" action="deleteRow">
    <rfmt sheetId="1" sqref="26:26"/>
  </rrc>
  <rrc rId="111" ua="false" sId="1" eol="0" ref="26:26" action="deleteRow">
    <rfmt sheetId="1" sqref="26:26"/>
  </rrc>
  <rrc rId="112" ua="false" sId="1" eol="0" ref="26:26" action="deleteRow">
    <rfmt sheetId="1" sqref="26:26"/>
  </rrc>
  <rrc rId="113" ua="false" sId="1" eol="0" ref="26:26" action="deleteRow">
    <rfmt sheetId="1" sqref="26:26"/>
  </rrc>
  <rrc rId="114" ua="false" sId="1" eol="0" ref="26:26" action="deleteRow">
    <rfmt sheetId="1" sqref="26:26"/>
  </rrc>
  <rrc rId="115" ua="false" sId="1" eol="0" ref="26:26" action="deleteRow">
    <rfmt sheetId="1" sqref="26:26"/>
  </rrc>
  <rrc rId="116" ua="false" sId="1" eol="0" ref="26:26" action="deleteRow">
    <rfmt sheetId="1" sqref="26:26"/>
  </rrc>
  <rrc rId="117" ua="false" sId="1" eol="0" ref="26:26" action="deleteRow">
    <rfmt sheetId="1" sqref="26:26"/>
  </rrc>
  <rrc rId="118" ua="false" sId="1" eol="0" ref="26:26" action="deleteRow">
    <rfmt sheetId="1" sqref="26:26"/>
  </rrc>
  <rrc rId="119" ua="false" sId="1" eol="0" ref="26:26" action="deleteRow">
    <rfmt sheetId="1" sqref="26:26"/>
  </rrc>
  <rrc rId="120" ua="false" sId="1" eol="0" ref="26:26" action="deleteRow">
    <rfmt sheetId="1" sqref="26:26"/>
  </rrc>
  <rrc rId="121" ua="false" sId="1" eol="0" ref="26:26" action="deleteRow">
    <rfmt sheetId="1" sqref="26:26"/>
  </rrc>
  <rrc rId="122" ua="false" sId="1" eol="0" ref="26:26" action="deleteRow">
    <rfmt sheetId="1" sqref="26:26"/>
  </rrc>
  <rrc rId="123" ua="false" sId="1" eol="0" ref="26:26" action="deleteRow">
    <rfmt sheetId="1" sqref="26:26"/>
  </rrc>
  <rrc rId="124" ua="false" sId="1" eol="0" ref="26:26" action="deleteRow">
    <rfmt sheetId="1" sqref="26:26"/>
  </rrc>
  <rrc rId="125" ua="false" sId="1" eol="0" ref="26:26" action="deleteRow">
    <rfmt sheetId="1" sqref="26:26"/>
  </rrc>
  <rrc rId="126" ua="false" sId="1" eol="0" ref="26:26" action="deleteRow">
    <rfmt sheetId="1" sqref="26:26"/>
  </rrc>
  <rrc rId="127" ua="false" sId="1" eol="0" ref="26:26" action="deleteRow">
    <rfmt sheetId="1" sqref="26:26"/>
  </rrc>
  <rrc rId="128" ua="false" sId="1" eol="0" ref="26:26" action="deleteRow">
    <rfmt sheetId="1" sqref="26:26"/>
  </rrc>
  <rrc rId="129" ua="false" sId="1" eol="0" ref="26:26" action="deleteRow">
    <rfmt sheetId="1" sqref="26:26"/>
  </rrc>
  <rrc rId="130" ua="false" sId="1" eol="0" ref="26:26" action="deleteRow">
    <rfmt sheetId="1" sqref="26:26"/>
  </rrc>
  <rrc rId="131" ua="false" sId="1" eol="0" ref="26:26" action="deleteRow">
    <rfmt sheetId="1" sqref="26:26"/>
  </rrc>
  <rrc rId="132" ua="false" sId="1" eol="0" ref="26:26" action="deleteRow">
    <rfmt sheetId="1" sqref="26:26"/>
  </rrc>
  <rrc rId="133" ua="false" sId="1" eol="0" ref="26:26" action="deleteRow">
    <rfmt sheetId="1" sqref="26:26"/>
  </rrc>
  <rrc rId="134" ua="false" sId="1" eol="0" ref="26:26" action="deleteRow">
    <rfmt sheetId="1" sqref="26:26"/>
  </rrc>
  <rrc rId="135" ua="false" sId="1" eol="0" ref="26:26" action="deleteRow">
    <rfmt sheetId="1" sqref="26:26"/>
  </rrc>
  <rrc rId="136" ua="false" sId="1" eol="0" ref="26:26" action="deleteRow">
    <rfmt sheetId="1" sqref="26:26"/>
  </rrc>
  <rrc rId="137" ua="false" sId="1" eol="0" ref="26:26" action="deleteRow">
    <rfmt sheetId="1" sqref="26:26"/>
  </rrc>
  <rrc rId="138" ua="false" sId="1" eol="0" ref="26:26" action="deleteRow">
    <rfmt sheetId="1" sqref="26:26"/>
  </rrc>
  <rrc rId="139" ua="false" sId="1" eol="0" ref="26:26" action="deleteRow">
    <rfmt sheetId="1" sqref="26:26"/>
  </rrc>
  <rrc rId="140" ua="false" sId="1" eol="0" ref="26:26" action="deleteRow">
    <rfmt sheetId="1" sqref="26:26"/>
  </rrc>
  <rrc rId="141" ua="false" sId="1" eol="0" ref="26:26" action="deleteRow">
    <rfmt sheetId="1" sqref="26:26"/>
  </rrc>
  <rrc rId="142" ua="false" sId="1" eol="0" ref="26:26" action="deleteRow">
    <rfmt sheetId="1" sqref="26:26"/>
  </rrc>
  <rrc rId="143" ua="false" sId="1" eol="0" ref="26:26" action="deleteRow">
    <rfmt sheetId="1" sqref="26:26"/>
  </rrc>
  <rrc rId="144" ua="false" sId="1" eol="0" ref="26:26" action="deleteRow">
    <rfmt sheetId="1" sqref="26:26"/>
  </rrc>
  <rrc rId="145" ua="false" sId="1" eol="0" ref="26:26" action="deleteRow">
    <rfmt sheetId="1" sqref="26:26"/>
  </rrc>
  <rrc rId="146" ua="false" sId="1" eol="0" ref="26:26" action="deleteRow">
    <rfmt sheetId="1" sqref="26:26"/>
  </rrc>
  <rrc rId="147" ua="false" sId="1" eol="0" ref="26:26" action="deleteRow">
    <rfmt sheetId="1" sqref="26:26"/>
  </rrc>
  <rrc rId="148" ua="false" sId="1" eol="0" ref="26:26" action="deleteRow">
    <rfmt sheetId="1" sqref="26:26"/>
  </rrc>
  <rrc rId="149" ua="false" sId="1" eol="0" ref="26:26" action="deleteRow">
    <rfmt sheetId="1" sqref="26:26"/>
  </rrc>
  <rrc rId="150" ua="false" sId="1" eol="0" ref="M:M" action="deleteCol">
    <rfmt sheetId="1" sqref="M:M"/>
  </rrc>
  <rrc rId="151" ua="false" sId="1" eol="0" ref="M:M" action="deleteCol">
    <rfmt sheetId="1" sqref="M:M"/>
  </rrc>
  <rrc rId="152" ua="false" sId="1" eol="0" ref="M:M" action="deleteCol">
    <rfmt sheetId="1" sqref="M:M"/>
  </rrc>
  <rrc rId="153" ua="false" sId="1" eol="0" ref="M:M" action="deleteCol">
    <rfmt sheetId="1" sqref="M:M"/>
  </rrc>
  <rrc rId="154" ua="false" sId="1" eol="0" ref="M:M" action="deleteCol">
    <rfmt sheetId="1" sqref="M:M"/>
  </rrc>
  <rrc rId="155" ua="false" sId="1" eol="0" ref="M:M" action="deleteCol">
    <rfmt sheetId="1" sqref="M:M"/>
  </rrc>
  <rrc rId="156" ua="false" sId="1" eol="0" ref="M:M" action="deleteCol">
    <rfmt sheetId="1" sqref="M:M"/>
  </rrc>
  <rrc rId="157" ua="false" sId="1" eol="0" ref="M:M" action="deleteCol">
    <rfmt sheetId="1" sqref="M:M"/>
  </rrc>
  <rrc rId="158" ua="false" sId="1" eol="0" ref="M:M" action="deleteCol">
    <rfmt sheetId="1" sqref="M:M"/>
  </rrc>
  <rrc rId="159" ua="false" sId="1" eol="0" ref="M:M" action="deleteCol">
    <rfmt sheetId="1" sqref="M:M"/>
  </rrc>
  <rrc rId="160" ua="false" sId="1" eol="0" ref="M:M" action="deleteCol">
    <rfmt sheetId="1" sqref="M:M"/>
  </rrc>
  <rrc rId="161" ua="false" sId="1" eol="0" ref="M:M" action="deleteCol">
    <rfmt sheetId="1" sqref="M:M"/>
  </rrc>
  <rrc rId="162" ua="false" sId="1" eol="0" ref="M:M" action="deleteCol">
    <rfmt sheetId="1" sqref="M:M"/>
  </rrc>
  <rrc rId="163" ua="false" sId="1" eol="0" ref="M:M" action="deleteCol">
    <rfmt sheetId="1" sqref="M:M"/>
  </rrc>
  <rrc rId="164" ua="false" sId="1" eol="0" ref="M:M" action="deleteCol">
    <rfmt sheetId="1" sqref="M:M"/>
  </rrc>
  <rrc rId="165" ua="false" sId="1" eol="0" ref="M:M" action="deleteCol">
    <rfmt sheetId="1" sqref="M:M"/>
  </rrc>
  <rrc rId="166" ua="false" sId="1" eol="0" ref="M:M" action="deleteCol">
    <rfmt sheetId="1" sqref="M:M"/>
  </rrc>
  <rrc rId="167" ua="false" sId="1" eol="0" ref="M:M" action="deleteCol">
    <rfmt sheetId="1" sqref="M:M"/>
  </rrc>
  <rrc rId="168" ua="false" sId="1" eol="0" ref="M:M" action="deleteCol">
    <rfmt sheetId="1" sqref="M:M"/>
  </rrc>
  <rrc rId="169" ua="false" sId="1" eol="0" ref="M:M" action="deleteCol">
    <rfmt sheetId="1" sqref="M:M"/>
  </rrc>
  <rrc rId="170" ua="false" sId="1" eol="0" ref="M:M" action="deleteCol">
    <rfmt sheetId="1" sqref="M:M"/>
  </rrc>
  <rrc rId="171" ua="false" sId="1" eol="0" ref="M:M" action="deleteCol">
    <rfmt sheetId="1" sqref="M:M"/>
  </rrc>
  <rrc rId="172" ua="false" sId="1" eol="0" ref="M:M" action="deleteCol">
    <rfmt sheetId="1" sqref="M:M"/>
  </rrc>
  <rrc rId="173" ua="false" sId="1" eol="0" ref="M:M" action="deleteCol">
    <rfmt sheetId="1" sqref="M:M"/>
  </rrc>
  <rrc rId="174" ua="false" sId="1" eol="0" ref="M:M" action="deleteCol">
    <rfmt sheetId="1" sqref="M:M"/>
  </rrc>
  <rrc rId="175" ua="false" sId="1" eol="0" ref="M:M" action="deleteCol">
    <rfmt sheetId="1" sqref="M:M"/>
  </rrc>
  <rrc rId="176" ua="false" sId="1" eol="0" ref="M:M" action="deleteCol">
    <rfmt sheetId="1" sqref="M:M"/>
  </rrc>
  <rrc rId="177" ua="false" sId="1" eol="0" ref="M:M" action="deleteCol">
    <rfmt sheetId="1" sqref="M:M"/>
  </rrc>
  <rrc rId="178" ua="false" sId="1" eol="0" ref="M:M" action="deleteCol">
    <rfmt sheetId="1" sqref="M:M"/>
  </rrc>
  <rrc rId="179" ua="false" sId="1" eol="0" ref="M:M" action="deleteCol">
    <rfmt sheetId="1" sqref="M:M"/>
  </rrc>
  <rrc rId="180" ua="false" sId="1" eol="0" ref="M:M" action="deleteCol">
    <rfmt sheetId="1" sqref="M:M"/>
  </rrc>
  <rrc rId="181" ua="false" sId="1" eol="0" ref="M:M" action="deleteCol">
    <rfmt sheetId="1" sqref="M:M"/>
  </rrc>
  <rrc rId="182" ua="false" sId="1" eol="0" ref="M:M" action="deleteCol">
    <rfmt sheetId="1" sqref="M:M"/>
  </rrc>
  <rrc rId="183" ua="false" sId="1" eol="0" ref="M:M" action="deleteCol">
    <rfmt sheetId="1" sqref="M:M"/>
  </rr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39.28"/>
    <col collapsed="false" customWidth="true" hidden="false" outlineLevel="0" max="2" min="2" style="2" width="11.24"/>
    <col collapsed="false" customWidth="false" hidden="false" outlineLevel="0" max="990" min="3" style="1" width="8.54"/>
    <col collapsed="false" customWidth="true" hidden="false" outlineLevel="0" max="1024" min="991" style="0" width="9.14"/>
  </cols>
  <sheetData>
    <row r="1" customFormat="false" ht="13.8" hidden="false" customHeight="false" outlineLevel="0" collapsed="false">
      <c r="A1" s="3" t="s">
        <v>0</v>
      </c>
      <c r="B1" s="4" t="s">
        <v>1</v>
      </c>
      <c r="C1" s="3" t="s">
        <v>2</v>
      </c>
    </row>
    <row r="2" customFormat="false" ht="13.8" hidden="false" customHeight="false" outlineLevel="0" collapsed="false">
      <c r="A2" s="1" t="s">
        <v>3</v>
      </c>
      <c r="B2" s="5" t="n">
        <v>300000</v>
      </c>
      <c r="C2" s="1" t="s">
        <v>4</v>
      </c>
    </row>
    <row r="3" customFormat="false" ht="13.8" hidden="false" customHeight="false" outlineLevel="0" collapsed="false">
      <c r="A3" s="1" t="s">
        <v>5</v>
      </c>
      <c r="B3" s="5" t="n">
        <v>100000</v>
      </c>
      <c r="C3" s="1" t="s">
        <v>6</v>
      </c>
    </row>
    <row r="4" customFormat="false" ht="13.8" hidden="false" customHeight="false" outlineLevel="0" collapsed="false">
      <c r="A4" s="1" t="s">
        <v>7</v>
      </c>
      <c r="B4" s="5" t="n">
        <v>830000</v>
      </c>
      <c r="C4" s="1" t="s">
        <v>8</v>
      </c>
    </row>
    <row r="5" customFormat="false" ht="13.8" hidden="false" customHeight="false" outlineLevel="0" collapsed="false">
      <c r="A5" s="1" t="s">
        <v>9</v>
      </c>
      <c r="B5" s="5" t="n">
        <v>685000</v>
      </c>
      <c r="C5" s="1" t="s">
        <v>10</v>
      </c>
    </row>
    <row r="6" customFormat="false" ht="13.8" hidden="false" customHeight="false" outlineLevel="0" collapsed="false">
      <c r="A6" s="1" t="s">
        <v>11</v>
      </c>
      <c r="B6" s="5" t="n">
        <f aca="false">B4/12</f>
        <v>69166.6666666667</v>
      </c>
      <c r="C6" s="1" t="s">
        <v>12</v>
      </c>
    </row>
    <row r="7" customFormat="false" ht="13.8" hidden="false" customHeight="false" outlineLevel="0" collapsed="false">
      <c r="A7" s="1" t="s">
        <v>13</v>
      </c>
      <c r="B7" s="5" t="n">
        <v>150000</v>
      </c>
      <c r="C7" s="1" t="s">
        <v>14</v>
      </c>
    </row>
    <row r="8" customFormat="false" ht="13.8" hidden="false" customHeight="false" outlineLevel="0" collapsed="false">
      <c r="A8" s="1" t="s">
        <v>15</v>
      </c>
      <c r="B8" s="5" t="n">
        <v>75000</v>
      </c>
      <c r="C8" s="1" t="s">
        <v>16</v>
      </c>
    </row>
    <row r="9" customFormat="false" ht="13.8" hidden="false" customHeight="false" outlineLevel="0" collapsed="false">
      <c r="A9" s="1" t="s">
        <v>17</v>
      </c>
      <c r="B9" s="5" t="s">
        <v>18</v>
      </c>
      <c r="C9" s="1" t="s">
        <v>19</v>
      </c>
    </row>
    <row r="10" customFormat="false" ht="13.8" hidden="false" customHeight="false" outlineLevel="0" collapsed="false">
      <c r="A10" s="1" t="s">
        <v>20</v>
      </c>
      <c r="B10" s="5" t="n">
        <v>312500</v>
      </c>
      <c r="C10" s="1" t="s">
        <v>21</v>
      </c>
    </row>
    <row r="11" customFormat="false" ht="13.8" hidden="false" customHeight="false" outlineLevel="0" collapsed="false">
      <c r="A11" s="1" t="s">
        <v>22</v>
      </c>
      <c r="B11" s="2" t="n">
        <v>0.2</v>
      </c>
      <c r="C11" s="1" t="s">
        <v>23</v>
      </c>
    </row>
    <row r="13" customFormat="false" ht="13.8" hidden="false" customHeight="false" outlineLevel="0" collapsed="false">
      <c r="A13" s="3" t="s">
        <v>24</v>
      </c>
    </row>
    <row r="14" customFormat="false" ht="13.8" hidden="false" customHeight="false" outlineLevel="0" collapsed="false">
      <c r="A14" s="6" t="s">
        <v>25</v>
      </c>
      <c r="B14" s="7" t="n">
        <f aca="false">B2/B3</f>
        <v>3</v>
      </c>
      <c r="C14" s="6" t="s">
        <v>26</v>
      </c>
    </row>
    <row r="15" customFormat="false" ht="13.8" hidden="false" customHeight="false" outlineLevel="0" collapsed="false">
      <c r="A15" s="6" t="s">
        <v>27</v>
      </c>
      <c r="B15" s="8" t="n">
        <f aca="false">(B14*0.4)+(B19*0.2)</f>
        <v>4.69397590361446</v>
      </c>
      <c r="C15" s="6" t="s">
        <v>28</v>
      </c>
    </row>
    <row r="16" customFormat="false" ht="13.8" hidden="false" customHeight="false" outlineLevel="0" collapsed="false">
      <c r="A16" s="6" t="s">
        <v>29</v>
      </c>
      <c r="B16" s="8" t="n">
        <f aca="false">MAX(MIN(B7/B4,1),0)*0.1</f>
        <v>0.0180722891566265</v>
      </c>
      <c r="C16" s="1" t="s">
        <v>30</v>
      </c>
    </row>
    <row r="17" customFormat="false" ht="13.8" hidden="false" customHeight="false" outlineLevel="0" collapsed="false">
      <c r="A17" s="6" t="s">
        <v>31</v>
      </c>
      <c r="B17" s="8" t="n">
        <f aca="false">B8/B3</f>
        <v>0.75</v>
      </c>
      <c r="C17" s="6" t="s">
        <v>32</v>
      </c>
    </row>
    <row r="18" customFormat="false" ht="13.8" hidden="false" customHeight="false" outlineLevel="0" collapsed="false">
      <c r="A18" s="6" t="s">
        <v>33</v>
      </c>
      <c r="B18" s="8" t="n">
        <f aca="false">IF(B22 &lt;= 0.3, 1, IF(B22 &lt;= 0.5, 0.5, 0.2))</f>
        <v>0.2</v>
      </c>
      <c r="C18" s="6" t="s">
        <v>34</v>
      </c>
    </row>
    <row r="19" customFormat="false" ht="13.8" hidden="false" customHeight="false" outlineLevel="0" collapsed="false">
      <c r="A19" s="1" t="s">
        <v>35</v>
      </c>
      <c r="B19" s="9" t="n">
        <f aca="false">((B4 - B5) / B4) * 100</f>
        <v>17.4698795180723</v>
      </c>
      <c r="C19" s="1" t="s">
        <v>36</v>
      </c>
    </row>
    <row r="20" customFormat="false" ht="13.8" hidden="false" customHeight="false" outlineLevel="0" collapsed="false">
      <c r="A20" s="1" t="s">
        <v>37</v>
      </c>
      <c r="B20" s="9" t="n">
        <f aca="false">B2/B6</f>
        <v>4.33734939759036</v>
      </c>
      <c r="C20" s="1" t="s">
        <v>38</v>
      </c>
    </row>
    <row r="21" customFormat="false" ht="13.8" hidden="false" customHeight="false" outlineLevel="0" collapsed="false">
      <c r="A21" s="1" t="s">
        <v>39</v>
      </c>
      <c r="B21" s="2" t="n">
        <f aca="false">B10 * 0.2</f>
        <v>62500</v>
      </c>
      <c r="C21" s="1" t="s">
        <v>40</v>
      </c>
    </row>
    <row r="22" customFormat="false" ht="13.8" hidden="false" customHeight="false" outlineLevel="0" collapsed="false">
      <c r="A22" s="1" t="s">
        <v>41</v>
      </c>
      <c r="B22" s="9" t="n">
        <f aca="false">(B2-B3) / B21</f>
        <v>3.2</v>
      </c>
      <c r="C22" s="1" t="s">
        <v>42</v>
      </c>
    </row>
    <row r="23" customFormat="false" ht="13.8" hidden="false" customHeight="false" outlineLevel="0" collapsed="false">
      <c r="A23" s="1" t="s">
        <v>43</v>
      </c>
      <c r="B23" s="9" t="n">
        <f aca="false">(B2-B3)/(B21 * (1 + B11))</f>
        <v>2.66666666666667</v>
      </c>
      <c r="C23" s="1" t="s">
        <v>44</v>
      </c>
    </row>
    <row r="24" customFormat="false" ht="13.8" hidden="false" customHeight="false" outlineLevel="0" collapsed="false">
      <c r="A24" s="10" t="s">
        <v>45</v>
      </c>
      <c r="B24" s="11" t="n">
        <f aca="false">((B20*0.4)+(IF(B19&gt;=23,1,IF(B19&gt;=20,0.8,0.5))*0.2)+(MAX(MIN(B7/4,1),0)*0.2))+(IF(B18&lt;1,1,IF(B18&gt;=1,0.5,0))*0.1)+(IF(B11&lt;=0.3,1,IF(B11&lt;=0.5,0.5,0.2))*0.1)</f>
        <v>2.23493975903614</v>
      </c>
      <c r="C24" s="10" t="s">
        <v>46</v>
      </c>
    </row>
    <row r="25" customFormat="false" ht="13.8" hidden="false" customHeight="false" outlineLevel="0" collapsed="false">
      <c r="A25" s="1" t="s">
        <v>47</v>
      </c>
      <c r="C25" s="1" t="s">
        <v>48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2024-10-06T00:49:16Z</dcterms:created>
  <dc:creator>openpyxl</dc:creator>
  <dc:description/>
  <dc:language>en-AU</dc:language>
  <cp:lastModifiedBy/>
  <dcterms:modified xsi:type="dcterms:W3CDTF">2024-10-06T19:00:55Z</dcterms:modified>
  <cp:revision>10</cp:revision>
  <dc:subject/>
  <dc:title>Builderpulse Calculation Tool - By Anthony Painter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